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3230" tabRatio="785" activeTab="0"/>
  </bookViews>
  <sheets>
    <sheet name="ЦВЕТА ламинации" sheetId="1" r:id="rId1"/>
    <sheet name="различные цвета (на кашир осн)" sheetId="2" r:id="rId2"/>
    <sheet name="один цвет (на белой осн)" sheetId="3" r:id="rId3"/>
    <sheet name="различные цвета (на белой осн)" sheetId="4" r:id="rId4"/>
  </sheets>
  <definedNames>
    <definedName name="_xlnm._FilterDatabase" localSheetId="2" hidden="1">'один цвет (на белой осн)'!$A$5:$M$123</definedName>
    <definedName name="_xlnm.Print_Area" localSheetId="2">'один цвет (на белой осн)'!$A$1:$G$123</definedName>
    <definedName name="_xlnm.Print_Area" localSheetId="1">'различные цвета (на кашир осн)'!$A$1:$G$22</definedName>
  </definedNames>
  <calcPr fullCalcOnLoad="1"/>
</workbook>
</file>

<file path=xl/comments1.xml><?xml version="1.0" encoding="utf-8"?>
<comments xmlns="http://schemas.openxmlformats.org/spreadsheetml/2006/main">
  <authors>
    <author>zhdanova</author>
  </authors>
  <commentList>
    <comment ref="C4" authorId="0">
      <text>
        <r>
          <rPr>
            <b/>
            <sz val="10"/>
            <rFont val="Tahoma"/>
            <family val="0"/>
          </rPr>
          <t>zhdanova:</t>
        </r>
        <r>
          <rPr>
            <sz val="10"/>
            <rFont val="Tahoma"/>
            <family val="0"/>
          </rPr>
          <t xml:space="preserve">
стандарт с 29,07,14</t>
        </r>
      </text>
    </comment>
  </commentList>
</comments>
</file>

<file path=xl/sharedStrings.xml><?xml version="1.0" encoding="utf-8"?>
<sst xmlns="http://schemas.openxmlformats.org/spreadsheetml/2006/main" count="361" uniqueCount="183">
  <si>
    <t>Двусторонняя ламинация</t>
  </si>
  <si>
    <t>Наименование</t>
  </si>
  <si>
    <t>Внешняя ламинация</t>
  </si>
  <si>
    <t>Внутреняя ламинация</t>
  </si>
  <si>
    <t>скидка за предоплату</t>
  </si>
  <si>
    <t>Коробка L60 60-3</t>
  </si>
  <si>
    <t>Створка Z60 60-3</t>
  </si>
  <si>
    <t>Импост T78 60-3</t>
  </si>
  <si>
    <t>Коробка L60 AERO</t>
  </si>
  <si>
    <t>Створка Z60 AERO</t>
  </si>
  <si>
    <t>Импост T78 АERO</t>
  </si>
  <si>
    <t>Коробка L64 60-4</t>
  </si>
  <si>
    <t>Створка Z60 60-4</t>
  </si>
  <si>
    <t>Импост T86 60-4</t>
  </si>
  <si>
    <t>Коробка L64 70-6</t>
  </si>
  <si>
    <t>Створка Z60 70-6</t>
  </si>
  <si>
    <t>Импост Т86 70-6</t>
  </si>
  <si>
    <t>Коробка L60 SUPER AERO</t>
  </si>
  <si>
    <t>Створка Z60 SUPER AERO</t>
  </si>
  <si>
    <t>Импост Т78 SUPER AERO</t>
  </si>
  <si>
    <t>Труба эркерная</t>
  </si>
  <si>
    <t>Профиль эркерный 60</t>
  </si>
  <si>
    <t>Профиль соединительный 65/60</t>
  </si>
  <si>
    <t>Профиль соединительный 65/70</t>
  </si>
  <si>
    <t>Профиль доборный 40/60</t>
  </si>
  <si>
    <t>Профиль доборный 60/60</t>
  </si>
  <si>
    <t>Ложный импост 60</t>
  </si>
  <si>
    <t>Профиль угловой 90/60</t>
  </si>
  <si>
    <t>Профиль соединительный 3/70</t>
  </si>
  <si>
    <t>Профиль эркерный 70</t>
  </si>
  <si>
    <t>Профиль доборный 40/70</t>
  </si>
  <si>
    <t>Штапик 7</t>
  </si>
  <si>
    <t>Штапик 7 (серый)</t>
  </si>
  <si>
    <t>Штапик 15</t>
  </si>
  <si>
    <t>Штапик 15 (серый)</t>
  </si>
  <si>
    <t>Штапик 23</t>
  </si>
  <si>
    <t>Штапик 35</t>
  </si>
  <si>
    <t>Профиль соединительный универсальный</t>
  </si>
  <si>
    <t>Створка дверная Т94</t>
  </si>
  <si>
    <t>Дополнительная скидка за предоплату</t>
  </si>
  <si>
    <t>Цена с учетом скидки  клиента</t>
  </si>
  <si>
    <t xml:space="preserve">Профиль доборный 60/70 </t>
  </si>
  <si>
    <t xml:space="preserve">Профиль доборный 100/70 </t>
  </si>
  <si>
    <t xml:space="preserve">Профиль доборный 20/70 </t>
  </si>
  <si>
    <t xml:space="preserve">Профиль доборный 20/60 </t>
  </si>
  <si>
    <t xml:space="preserve">Профиль угловой 90/70 </t>
  </si>
  <si>
    <t xml:space="preserve">Ложный импост 70 </t>
  </si>
  <si>
    <t>Профиль доборный 100/60</t>
  </si>
  <si>
    <t>Ложный импост 70</t>
  </si>
  <si>
    <t>Профиль угловой 90/70</t>
  </si>
  <si>
    <t>Профиль доборный 20/70</t>
  </si>
  <si>
    <t>Профиль доборный 20/60</t>
  </si>
  <si>
    <t>Профиль доборный 100/70</t>
  </si>
  <si>
    <t>Цена услуги с 05,08,2015</t>
  </si>
  <si>
    <t>Наличник 65</t>
  </si>
  <si>
    <t>Створка дверная Т118-60</t>
  </si>
  <si>
    <t>Створка дверная Т118-70</t>
  </si>
  <si>
    <t>Цена услуги  с наценкой за нестандарт</t>
  </si>
  <si>
    <t>внешняя</t>
  </si>
  <si>
    <t>внутренняя</t>
  </si>
  <si>
    <t>Наценка за нестандартный цвет</t>
  </si>
  <si>
    <t>Коробка L60 60-3 на К или ТК</t>
  </si>
  <si>
    <t>Створка Z60 60-3 на К или ТК</t>
  </si>
  <si>
    <t>Импост T78 60-3  на К или ТК</t>
  </si>
  <si>
    <t>Коробка L64 60-4   на К или ТК</t>
  </si>
  <si>
    <t>Коробка L64 70-6   на К или ТК</t>
  </si>
  <si>
    <t>Створка Z60 70-6  на К или ТК</t>
  </si>
  <si>
    <t>Импост Т86 70-6  на К или ТК</t>
  </si>
  <si>
    <t>Створка дверная Т118 -60  на К или ТК</t>
  </si>
  <si>
    <t>Створка дверная Т94  на К или ТК</t>
  </si>
  <si>
    <t>Створка дверная Т118 -70  на К или ТК</t>
  </si>
  <si>
    <t>Ложный импост 60  на К или ТК</t>
  </si>
  <si>
    <t>Ложный импост 70  на К или ТК</t>
  </si>
  <si>
    <t>Штапик 7  (стандарт )  на К или ТК</t>
  </si>
  <si>
    <t>Штапик 15  (стандарт )  на К или ТК</t>
  </si>
  <si>
    <t>необходимо % наценки указывать в ячейке</t>
  </si>
  <si>
    <t>"внутренняя сторона"</t>
  </si>
  <si>
    <t>(для определения цены штапиков с нестандартной ламинацией</t>
  </si>
  <si>
    <t xml:space="preserve">Цена </t>
  </si>
  <si>
    <t>Наценка за "нестандарт"</t>
  </si>
  <si>
    <t>06</t>
  </si>
  <si>
    <t>Золотой дуб</t>
  </si>
  <si>
    <t>стандарт</t>
  </si>
  <si>
    <t>Темный дуб</t>
  </si>
  <si>
    <t xml:space="preserve">Мореный дуб </t>
  </si>
  <si>
    <t xml:space="preserve"> Орех (золотой)</t>
  </si>
  <si>
    <t>Шоколадно-коричневый</t>
  </si>
  <si>
    <t>Махагон</t>
  </si>
  <si>
    <t>03</t>
  </si>
  <si>
    <t>Горная сосна</t>
  </si>
  <si>
    <t>05</t>
  </si>
  <si>
    <t xml:space="preserve"> Полосатый дуглас (Дуглас)</t>
  </si>
  <si>
    <t>07</t>
  </si>
  <si>
    <t>Натуральный  дуб</t>
  </si>
  <si>
    <t>Рустикальный дуб</t>
  </si>
  <si>
    <t>02</t>
  </si>
  <si>
    <t>Орегон</t>
  </si>
  <si>
    <t>нестандарт</t>
  </si>
  <si>
    <t>09</t>
  </si>
  <si>
    <t>Светлый дуб</t>
  </si>
  <si>
    <t xml:space="preserve">Дуб  </t>
  </si>
  <si>
    <t>Махагон КВЕ</t>
  </si>
  <si>
    <t>Черная вишня</t>
  </si>
  <si>
    <t>Темно красный</t>
  </si>
  <si>
    <t>Бордовый (винно красный)</t>
  </si>
  <si>
    <t>Бриллиантово-синий</t>
  </si>
  <si>
    <t>Стально синий</t>
  </si>
  <si>
    <t>Зеленый мох</t>
  </si>
  <si>
    <t>Темно зеленый</t>
  </si>
  <si>
    <t>Светло- серый</t>
  </si>
  <si>
    <t>Агатовый серый</t>
  </si>
  <si>
    <t>Серый</t>
  </si>
  <si>
    <t>Антрацитово-серый</t>
  </si>
  <si>
    <t>Черно- коричневый</t>
  </si>
  <si>
    <t>Ирландский дуб</t>
  </si>
  <si>
    <t>Макоре</t>
  </si>
  <si>
    <t>Античный дуб</t>
  </si>
  <si>
    <t>Рустикальная вишня</t>
  </si>
  <si>
    <t>Цветущая вишня</t>
  </si>
  <si>
    <t>Нежная вишня</t>
  </si>
  <si>
    <t>Сигнальный серый</t>
  </si>
  <si>
    <t>Базальтовый серый</t>
  </si>
  <si>
    <t>Кварцевый серый</t>
  </si>
  <si>
    <t>02.12.51.000004</t>
  </si>
  <si>
    <t>Темно-синий (коллекция FX)</t>
  </si>
  <si>
    <t>02.20.11.000001</t>
  </si>
  <si>
    <t>Кремовый (коллекция PX)</t>
  </si>
  <si>
    <t>02.20.91.000001</t>
  </si>
  <si>
    <t>Белый (коллекция PX)</t>
  </si>
  <si>
    <t>01</t>
  </si>
  <si>
    <t>Орегон 3</t>
  </si>
  <si>
    <t>уточнять!</t>
  </si>
  <si>
    <t>04</t>
  </si>
  <si>
    <t>Зимний Дуглас</t>
  </si>
  <si>
    <t>08</t>
  </si>
  <si>
    <t>Натуральный дуб 2</t>
  </si>
  <si>
    <t>Дуб ST F</t>
  </si>
  <si>
    <t>Красный (светло)</t>
  </si>
  <si>
    <t>Коричневый каштан</t>
  </si>
  <si>
    <t>Изумрудно зеленый</t>
  </si>
  <si>
    <t>701605-808300</t>
  </si>
  <si>
    <t>34(2)</t>
  </si>
  <si>
    <t>Бирюза</t>
  </si>
  <si>
    <t>Темный дуб 3</t>
  </si>
  <si>
    <t xml:space="preserve">Желтый </t>
  </si>
  <si>
    <t>Шогун</t>
  </si>
  <si>
    <t>Шогун АС</t>
  </si>
  <si>
    <t>Шогун AF</t>
  </si>
  <si>
    <t>Табаско тик</t>
  </si>
  <si>
    <t>Антик</t>
  </si>
  <si>
    <t>Рустик</t>
  </si>
  <si>
    <t>Винчестер ХА</t>
  </si>
  <si>
    <t>Винчестер ХС</t>
  </si>
  <si>
    <t>Терезина ХС</t>
  </si>
  <si>
    <t>Сиена PL</t>
  </si>
  <si>
    <t>Сиена PR</t>
  </si>
  <si>
    <t>Сиена PN</t>
  </si>
  <si>
    <t>02.12.88.000001</t>
  </si>
  <si>
    <t>Медь (колекция FX)</t>
  </si>
  <si>
    <t>Зеленый чартвелл</t>
  </si>
  <si>
    <t>49124 (715505-048)</t>
  </si>
  <si>
    <t>Туманный серый Finesse</t>
  </si>
  <si>
    <t>Синевато-серый Finesse</t>
  </si>
  <si>
    <t>49122 (701605-048)</t>
  </si>
  <si>
    <t>Серая буря Finesse</t>
  </si>
  <si>
    <r>
      <rPr>
        <b/>
        <sz val="8"/>
        <color indexed="62"/>
        <rFont val="Times New Roman"/>
        <family val="1"/>
      </rPr>
      <t>ВНЕШНЯЯ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сторона - наценка за нестандарт  - 15/30/50, %</t>
    </r>
  </si>
  <si>
    <r>
      <rPr>
        <b/>
        <sz val="8"/>
        <color indexed="62"/>
        <rFont val="Times New Roman"/>
        <family val="1"/>
      </rPr>
      <t>ВНУТРЕННЯЯ</t>
    </r>
    <r>
      <rPr>
        <b/>
        <sz val="8"/>
        <color indexed="8"/>
        <rFont val="Times New Roman"/>
        <family val="1"/>
      </rPr>
      <t xml:space="preserve"> сторона - наценка за нестандарт  - 15/30/50, % </t>
    </r>
  </si>
  <si>
    <t>скидка клиента от базового прайс-листа, %</t>
  </si>
  <si>
    <t>наценка за нестандарт -- 15/30/50, %</t>
  </si>
  <si>
    <t>Артикул ламинации  "Renolit"</t>
  </si>
  <si>
    <t>Примечание  (возможность изготовления)</t>
  </si>
  <si>
    <t>ЦЕНА</t>
  </si>
  <si>
    <t>Цена внешней ламинации с наценкой за нестандарт  с 05,08,15</t>
  </si>
  <si>
    <t>Цена внутренней ламинации с наценкой за нестандарт  с 05,08,15</t>
  </si>
  <si>
    <t>Базовый прайс на белый профиль с 31,10,16</t>
  </si>
  <si>
    <t>базовый прайс с  21,11,16</t>
  </si>
  <si>
    <t>Штапик 15 фигурный  (стандарт )  на К или ТК</t>
  </si>
  <si>
    <t>Штапик 15 фигурный</t>
  </si>
  <si>
    <t>Штапик 15 фигурный (серый)</t>
  </si>
  <si>
    <t>Артикул ламинации "REHAU"</t>
  </si>
  <si>
    <t xml:space="preserve">Наименование "REHAU" </t>
  </si>
  <si>
    <t>7</t>
  </si>
  <si>
    <t>Адрес склада:   (г.Москва Иловайская 3 стр. 17 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</si>
</sst>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000000"/>
    <numFmt numFmtId="184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7.6"/>
      <color indexed="12"/>
      <name val="Calibri"/>
      <family val="2"/>
    </font>
    <font>
      <u val="single"/>
      <sz val="17.6"/>
      <color indexed="3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63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22"/>
      <name val="Times New Roman"/>
      <family val="1"/>
    </font>
    <font>
      <b/>
      <sz val="8"/>
      <color indexed="2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8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3" tint="0.39998000860214233"/>
      <name val="Times New Roman"/>
      <family val="1"/>
    </font>
    <font>
      <sz val="8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vertical="center" wrapText="1"/>
    </xf>
    <xf numFmtId="0" fontId="10" fillId="0" borderId="20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171" fontId="10" fillId="0" borderId="0" xfId="60" applyFont="1" applyAlignment="1">
      <alignment/>
    </xf>
    <xf numFmtId="0" fontId="10" fillId="0" borderId="32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4" borderId="3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35" borderId="31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35" borderId="3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8" fillId="0" borderId="0" xfId="0" applyFont="1" applyFill="1" applyAlignment="1">
      <alignment horizontal="right" vertical="center"/>
    </xf>
    <xf numFmtId="0" fontId="59" fillId="0" borderId="0" xfId="0" applyFont="1" applyAlignment="1">
      <alignment horizontal="center"/>
    </xf>
    <xf numFmtId="0" fontId="60" fillId="34" borderId="31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8" fillId="36" borderId="0" xfId="0" applyFont="1" applyFill="1" applyAlignment="1">
      <alignment horizontal="right" vertical="center"/>
    </xf>
    <xf numFmtId="0" fontId="59" fillId="36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61" fillId="0" borderId="0" xfId="0" applyFont="1" applyAlignment="1">
      <alignment vertical="center"/>
    </xf>
    <xf numFmtId="0" fontId="61" fillId="36" borderId="0" xfId="0" applyFont="1" applyFill="1" applyAlignment="1">
      <alignment vertical="center"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17" xfId="0" applyFont="1" applyFill="1" applyBorder="1" applyAlignment="1">
      <alignment horizontal="center" vertical="top" wrapText="1"/>
    </xf>
    <xf numFmtId="0" fontId="63" fillId="36" borderId="17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wrapText="1"/>
    </xf>
    <xf numFmtId="0" fontId="62" fillId="36" borderId="17" xfId="0" applyFont="1" applyFill="1" applyBorder="1" applyAlignment="1">
      <alignment wrapText="1"/>
    </xf>
    <xf numFmtId="0" fontId="62" fillId="0" borderId="17" xfId="0" applyFont="1" applyFill="1" applyBorder="1" applyAlignment="1">
      <alignment horizontal="center"/>
    </xf>
    <xf numFmtId="0" fontId="62" fillId="0" borderId="17" xfId="0" applyFont="1" applyBorder="1" applyAlignment="1">
      <alignment/>
    </xf>
    <xf numFmtId="2" fontId="62" fillId="0" borderId="0" xfId="0" applyNumberFormat="1" applyFont="1" applyAlignment="1">
      <alignment/>
    </xf>
    <xf numFmtId="0" fontId="62" fillId="36" borderId="0" xfId="0" applyFont="1" applyFill="1" applyAlignment="1">
      <alignment/>
    </xf>
    <xf numFmtId="0" fontId="62" fillId="0" borderId="0" xfId="0" applyFont="1" applyFill="1" applyAlignment="1">
      <alignment/>
    </xf>
    <xf numFmtId="0" fontId="64" fillId="0" borderId="17" xfId="0" applyFont="1" applyFill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17" fillId="4" borderId="14" xfId="0" applyNumberFormat="1" applyFont="1" applyFill="1" applyBorder="1" applyAlignment="1">
      <alignment horizontal="center"/>
    </xf>
    <xf numFmtId="1" fontId="17" fillId="4" borderId="15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1" fontId="17" fillId="4" borderId="17" xfId="0" applyNumberFormat="1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1" fontId="17" fillId="4" borderId="19" xfId="0" applyNumberFormat="1" applyFont="1" applyFill="1" applyBorder="1" applyAlignment="1">
      <alignment horizontal="center" vertical="center"/>
    </xf>
    <xf numFmtId="49" fontId="17" fillId="4" borderId="19" xfId="0" applyNumberFormat="1" applyFont="1" applyFill="1" applyBorder="1" applyAlignment="1">
      <alignment horizontal="center"/>
    </xf>
    <xf numFmtId="49" fontId="17" fillId="6" borderId="17" xfId="0" applyNumberFormat="1" applyFont="1" applyFill="1" applyBorder="1" applyAlignment="1">
      <alignment horizontal="center"/>
    </xf>
    <xf numFmtId="1" fontId="17" fillId="6" borderId="17" xfId="0" applyNumberFormat="1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vertical="center" wrapText="1"/>
    </xf>
    <xf numFmtId="1" fontId="17" fillId="33" borderId="21" xfId="0" applyNumberFormat="1" applyFont="1" applyFill="1" applyBorder="1" applyAlignment="1">
      <alignment horizontal="center" vertical="center" wrapText="1"/>
    </xf>
    <xf numFmtId="49" fontId="17" fillId="6" borderId="14" xfId="0" applyNumberFormat="1" applyFont="1" applyFill="1" applyBorder="1" applyAlignment="1">
      <alignment horizontal="center"/>
    </xf>
    <xf numFmtId="1" fontId="17" fillId="6" borderId="15" xfId="0" applyNumberFormat="1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/>
    </xf>
    <xf numFmtId="49" fontId="17" fillId="6" borderId="15" xfId="0" applyNumberFormat="1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37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1" fontId="17" fillId="6" borderId="19" xfId="0" applyNumberFormat="1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/>
    </xf>
    <xf numFmtId="0" fontId="17" fillId="6" borderId="38" xfId="0" applyFont="1" applyFill="1" applyBorder="1" applyAlignment="1">
      <alignment horizontal="center"/>
    </xf>
    <xf numFmtId="49" fontId="17" fillId="6" borderId="16" xfId="0" applyNumberFormat="1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/>
    </xf>
    <xf numFmtId="0" fontId="18" fillId="5" borderId="3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/>
    </xf>
    <xf numFmtId="0" fontId="18" fillId="5" borderId="3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center" vertical="center"/>
    </xf>
    <xf numFmtId="49" fontId="17" fillId="5" borderId="17" xfId="0" applyNumberFormat="1" applyFont="1" applyFill="1" applyBorder="1" applyAlignment="1">
      <alignment horizontal="center"/>
    </xf>
    <xf numFmtId="1" fontId="17" fillId="5" borderId="17" xfId="0" applyNumberFormat="1" applyFont="1" applyFill="1" applyBorder="1" applyAlignment="1">
      <alignment horizontal="center" vertical="center"/>
    </xf>
    <xf numFmtId="49" fontId="17" fillId="5" borderId="14" xfId="0" applyNumberFormat="1" applyFont="1" applyFill="1" applyBorder="1" applyAlignment="1">
      <alignment horizontal="center"/>
    </xf>
    <xf numFmtId="1" fontId="17" fillId="5" borderId="15" xfId="0" applyNumberFormat="1" applyFont="1" applyFill="1" applyBorder="1" applyAlignment="1">
      <alignment horizontal="center" vertical="center"/>
    </xf>
    <xf numFmtId="49" fontId="17" fillId="5" borderId="15" xfId="0" applyNumberFormat="1" applyFont="1" applyFill="1" applyBorder="1" applyAlignment="1">
      <alignment horizontal="center"/>
    </xf>
    <xf numFmtId="0" fontId="17" fillId="5" borderId="36" xfId="0" applyFont="1" applyFill="1" applyBorder="1" applyAlignment="1">
      <alignment horizontal="center"/>
    </xf>
    <xf numFmtId="49" fontId="17" fillId="5" borderId="16" xfId="0" applyNumberFormat="1" applyFont="1" applyFill="1" applyBorder="1" applyAlignment="1">
      <alignment horizontal="center"/>
    </xf>
    <xf numFmtId="0" fontId="17" fillId="5" borderId="37" xfId="0" applyFont="1" applyFill="1" applyBorder="1" applyAlignment="1">
      <alignment horizontal="center"/>
    </xf>
    <xf numFmtId="0" fontId="17" fillId="19" borderId="20" xfId="0" applyFont="1" applyFill="1" applyBorder="1" applyAlignment="1">
      <alignment horizontal="center"/>
    </xf>
    <xf numFmtId="1" fontId="17" fillId="19" borderId="20" xfId="0" applyNumberFormat="1" applyFont="1" applyFill="1" applyBorder="1" applyAlignment="1">
      <alignment horizontal="center" vertical="center"/>
    </xf>
    <xf numFmtId="0" fontId="17" fillId="19" borderId="17" xfId="0" applyFont="1" applyFill="1" applyBorder="1" applyAlignment="1">
      <alignment horizontal="center"/>
    </xf>
    <xf numFmtId="0" fontId="18" fillId="19" borderId="17" xfId="0" applyFont="1" applyFill="1" applyBorder="1" applyAlignment="1">
      <alignment horizontal="center" vertical="center"/>
    </xf>
    <xf numFmtId="0" fontId="17" fillId="19" borderId="21" xfId="0" applyFont="1" applyFill="1" applyBorder="1" applyAlignment="1">
      <alignment horizontal="center"/>
    </xf>
    <xf numFmtId="0" fontId="18" fillId="19" borderId="21" xfId="0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center" vertical="center"/>
    </xf>
    <xf numFmtId="1" fontId="17" fillId="19" borderId="17" xfId="0" applyNumberFormat="1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horizontal="center"/>
    </xf>
    <xf numFmtId="1" fontId="17" fillId="19" borderId="15" xfId="0" applyNumberFormat="1" applyFont="1" applyFill="1" applyBorder="1" applyAlignment="1">
      <alignment horizontal="center" vertical="center"/>
    </xf>
    <xf numFmtId="0" fontId="17" fillId="19" borderId="15" xfId="0" applyFont="1" applyFill="1" applyBorder="1" applyAlignment="1">
      <alignment horizontal="center"/>
    </xf>
    <xf numFmtId="0" fontId="17" fillId="19" borderId="36" xfId="0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17" fillId="19" borderId="37" xfId="0" applyFont="1" applyFill="1" applyBorder="1" applyAlignment="1">
      <alignment horizontal="center"/>
    </xf>
    <xf numFmtId="0" fontId="18" fillId="19" borderId="37" xfId="0" applyFont="1" applyFill="1" applyBorder="1" applyAlignment="1">
      <alignment horizontal="center" vertical="center"/>
    </xf>
    <xf numFmtId="0" fontId="17" fillId="19" borderId="18" xfId="0" applyFont="1" applyFill="1" applyBorder="1" applyAlignment="1">
      <alignment horizontal="center"/>
    </xf>
    <xf numFmtId="0" fontId="18" fillId="19" borderId="19" xfId="0" applyFont="1" applyFill="1" applyBorder="1" applyAlignment="1">
      <alignment horizontal="center" vertical="center"/>
    </xf>
    <xf numFmtId="0" fontId="17" fillId="19" borderId="19" xfId="0" applyFont="1" applyFill="1" applyBorder="1" applyAlignment="1">
      <alignment horizontal="center"/>
    </xf>
    <xf numFmtId="0" fontId="21" fillId="19" borderId="38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/>
    </xf>
    <xf numFmtId="0" fontId="10" fillId="16" borderId="17" xfId="0" applyFont="1" applyFill="1" applyBorder="1" applyAlignment="1">
      <alignment horizontal="center"/>
    </xf>
    <xf numFmtId="0" fontId="10" fillId="16" borderId="19" xfId="0" applyFont="1" applyFill="1" applyBorder="1" applyAlignment="1">
      <alignment horizontal="center"/>
    </xf>
    <xf numFmtId="0" fontId="10" fillId="16" borderId="20" xfId="0" applyFont="1" applyFill="1" applyBorder="1" applyAlignment="1">
      <alignment horizontal="center"/>
    </xf>
    <xf numFmtId="0" fontId="10" fillId="16" borderId="21" xfId="0" applyFont="1" applyFill="1" applyBorder="1" applyAlignment="1">
      <alignment horizontal="center"/>
    </xf>
    <xf numFmtId="0" fontId="10" fillId="16" borderId="43" xfId="0" applyFont="1" applyFill="1" applyBorder="1" applyAlignment="1">
      <alignment horizontal="center"/>
    </xf>
    <xf numFmtId="0" fontId="10" fillId="16" borderId="44" xfId="0" applyFont="1" applyFill="1" applyBorder="1" applyAlignment="1">
      <alignment horizontal="center"/>
    </xf>
    <xf numFmtId="0" fontId="10" fillId="16" borderId="45" xfId="0" applyFont="1" applyFill="1" applyBorder="1" applyAlignment="1">
      <alignment horizontal="center"/>
    </xf>
    <xf numFmtId="0" fontId="10" fillId="16" borderId="46" xfId="0" applyFont="1" applyFill="1" applyBorder="1" applyAlignment="1">
      <alignment horizontal="center"/>
    </xf>
    <xf numFmtId="0" fontId="10" fillId="16" borderId="47" xfId="0" applyFont="1" applyFill="1" applyBorder="1" applyAlignment="1">
      <alignment horizontal="center"/>
    </xf>
    <xf numFmtId="0" fontId="64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2" fillId="37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8" xfId="0" applyFont="1" applyBorder="1" applyAlignment="1">
      <alignment/>
    </xf>
    <xf numFmtId="0" fontId="10" fillId="0" borderId="48" xfId="0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37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2.421875" style="105" customWidth="1"/>
    <col min="2" max="2" width="21.140625" style="105" customWidth="1"/>
    <col min="3" max="3" width="31.8515625" style="105" customWidth="1"/>
    <col min="4" max="4" width="14.421875" style="105" customWidth="1"/>
    <col min="5" max="5" width="17.7109375" style="105" customWidth="1"/>
    <col min="6" max="6" width="15.421875" style="105" customWidth="1"/>
    <col min="7" max="16384" width="9.140625" style="105" customWidth="1"/>
  </cols>
  <sheetData>
    <row r="1" spans="1:6" s="103" customFormat="1" ht="75" customHeight="1" thickBot="1">
      <c r="A1" s="130" t="s">
        <v>179</v>
      </c>
      <c r="B1" s="131" t="s">
        <v>169</v>
      </c>
      <c r="C1" s="130" t="s">
        <v>180</v>
      </c>
      <c r="D1" s="130" t="s">
        <v>79</v>
      </c>
      <c r="E1" s="130" t="s">
        <v>182</v>
      </c>
      <c r="F1" s="130" t="s">
        <v>170</v>
      </c>
    </row>
    <row r="2" spans="1:6" s="104" customFormat="1" ht="15">
      <c r="A2" s="132" t="s">
        <v>80</v>
      </c>
      <c r="B2" s="133">
        <v>2178001</v>
      </c>
      <c r="C2" s="134" t="s">
        <v>81</v>
      </c>
      <c r="D2" s="134">
        <v>0</v>
      </c>
      <c r="E2" s="135" t="s">
        <v>181</v>
      </c>
      <c r="F2" s="136" t="s">
        <v>82</v>
      </c>
    </row>
    <row r="3" spans="1:6" s="104" customFormat="1" ht="15">
      <c r="A3" s="137">
        <v>14</v>
      </c>
      <c r="B3" s="128">
        <v>2052089</v>
      </c>
      <c r="C3" s="129" t="s">
        <v>83</v>
      </c>
      <c r="D3" s="129">
        <v>0</v>
      </c>
      <c r="E3" s="129">
        <v>7</v>
      </c>
      <c r="F3" s="138" t="s">
        <v>82</v>
      </c>
    </row>
    <row r="4" spans="1:6" s="104" customFormat="1" ht="15">
      <c r="A4" s="137">
        <v>15</v>
      </c>
      <c r="B4" s="128">
        <v>3167004</v>
      </c>
      <c r="C4" s="129" t="s">
        <v>84</v>
      </c>
      <c r="D4" s="129">
        <v>0</v>
      </c>
      <c r="E4" s="129">
        <v>7</v>
      </c>
      <c r="F4" s="138" t="s">
        <v>82</v>
      </c>
    </row>
    <row r="5" spans="1:6" s="104" customFormat="1" ht="15">
      <c r="A5" s="137">
        <v>12</v>
      </c>
      <c r="B5" s="128">
        <v>2178007</v>
      </c>
      <c r="C5" s="129" t="s">
        <v>85</v>
      </c>
      <c r="D5" s="129">
        <v>0</v>
      </c>
      <c r="E5" s="129">
        <v>7</v>
      </c>
      <c r="F5" s="138" t="s">
        <v>82</v>
      </c>
    </row>
    <row r="6" spans="1:6" s="104" customFormat="1" ht="15">
      <c r="A6" s="137">
        <v>25</v>
      </c>
      <c r="B6" s="128">
        <v>887505</v>
      </c>
      <c r="C6" s="129" t="s">
        <v>86</v>
      </c>
      <c r="D6" s="129">
        <v>0</v>
      </c>
      <c r="E6" s="129">
        <v>7</v>
      </c>
      <c r="F6" s="138" t="s">
        <v>82</v>
      </c>
    </row>
    <row r="7" spans="1:6" s="104" customFormat="1" ht="15.75" thickBot="1">
      <c r="A7" s="139">
        <v>17</v>
      </c>
      <c r="B7" s="140">
        <v>2065021</v>
      </c>
      <c r="C7" s="141" t="s">
        <v>87</v>
      </c>
      <c r="D7" s="141">
        <v>0</v>
      </c>
      <c r="E7" s="141">
        <v>3</v>
      </c>
      <c r="F7" s="142" t="s">
        <v>82</v>
      </c>
    </row>
    <row r="8" spans="1:6" s="104" customFormat="1" ht="15">
      <c r="A8" s="132" t="s">
        <v>88</v>
      </c>
      <c r="B8" s="133">
        <v>3069041</v>
      </c>
      <c r="C8" s="134" t="s">
        <v>89</v>
      </c>
      <c r="D8" s="134">
        <v>0</v>
      </c>
      <c r="E8" s="135">
        <v>7</v>
      </c>
      <c r="F8" s="136" t="s">
        <v>82</v>
      </c>
    </row>
    <row r="9" spans="1:6" s="104" customFormat="1" ht="15">
      <c r="A9" s="143" t="s">
        <v>90</v>
      </c>
      <c r="B9" s="128">
        <v>3152009</v>
      </c>
      <c r="C9" s="129" t="s">
        <v>91</v>
      </c>
      <c r="D9" s="129">
        <v>0</v>
      </c>
      <c r="E9" s="127">
        <v>7</v>
      </c>
      <c r="F9" s="138" t="s">
        <v>82</v>
      </c>
    </row>
    <row r="10" spans="1:6" s="104" customFormat="1" ht="15">
      <c r="A10" s="143" t="s">
        <v>92</v>
      </c>
      <c r="B10" s="128">
        <v>3118076</v>
      </c>
      <c r="C10" s="129" t="s">
        <v>93</v>
      </c>
      <c r="D10" s="129">
        <v>0</v>
      </c>
      <c r="E10" s="127">
        <v>7</v>
      </c>
      <c r="F10" s="138" t="s">
        <v>82</v>
      </c>
    </row>
    <row r="11" spans="1:6" s="104" customFormat="1" ht="15.75" thickBot="1">
      <c r="A11" s="139">
        <v>13</v>
      </c>
      <c r="B11" s="140">
        <v>3149008</v>
      </c>
      <c r="C11" s="141" t="s">
        <v>94</v>
      </c>
      <c r="D11" s="141">
        <v>0</v>
      </c>
      <c r="E11" s="141">
        <v>7</v>
      </c>
      <c r="F11" s="142" t="s">
        <v>82</v>
      </c>
    </row>
    <row r="12" spans="1:6" s="104" customFormat="1" ht="15">
      <c r="A12" s="121">
        <v>11</v>
      </c>
      <c r="B12" s="107">
        <v>3156003</v>
      </c>
      <c r="C12" s="108" t="s">
        <v>100</v>
      </c>
      <c r="D12" s="108">
        <v>0</v>
      </c>
      <c r="E12" s="108">
        <v>15</v>
      </c>
      <c r="F12" s="110" t="s">
        <v>97</v>
      </c>
    </row>
    <row r="13" spans="1:6" s="104" customFormat="1" ht="15">
      <c r="A13" s="111">
        <v>16</v>
      </c>
      <c r="B13" s="112">
        <v>2097013</v>
      </c>
      <c r="C13" s="113" t="s">
        <v>101</v>
      </c>
      <c r="D13" s="113">
        <v>0</v>
      </c>
      <c r="E13" s="113">
        <v>15</v>
      </c>
      <c r="F13" s="114" t="s">
        <v>97</v>
      </c>
    </row>
    <row r="14" spans="1:6" s="104" customFormat="1" ht="15">
      <c r="A14" s="111">
        <v>18</v>
      </c>
      <c r="B14" s="112">
        <v>3202001</v>
      </c>
      <c r="C14" s="113" t="s">
        <v>102</v>
      </c>
      <c r="D14" s="113">
        <v>0</v>
      </c>
      <c r="E14" s="113">
        <v>15</v>
      </c>
      <c r="F14" s="114" t="s">
        <v>97</v>
      </c>
    </row>
    <row r="15" spans="1:6" s="104" customFormat="1" ht="15">
      <c r="A15" s="111">
        <v>22</v>
      </c>
      <c r="B15" s="112">
        <v>308105</v>
      </c>
      <c r="C15" s="113" t="s">
        <v>103</v>
      </c>
      <c r="D15" s="113">
        <v>0</v>
      </c>
      <c r="E15" s="113">
        <v>15</v>
      </c>
      <c r="F15" s="114" t="s">
        <v>97</v>
      </c>
    </row>
    <row r="16" spans="1:6" s="104" customFormat="1" ht="15">
      <c r="A16" s="111">
        <v>23</v>
      </c>
      <c r="B16" s="112">
        <v>300505</v>
      </c>
      <c r="C16" s="113" t="s">
        <v>104</v>
      </c>
      <c r="D16" s="113">
        <v>0</v>
      </c>
      <c r="E16" s="113">
        <v>15</v>
      </c>
      <c r="F16" s="114" t="s">
        <v>97</v>
      </c>
    </row>
    <row r="17" spans="1:6" s="104" customFormat="1" ht="15">
      <c r="A17" s="111">
        <v>26</v>
      </c>
      <c r="B17" s="112">
        <v>500705</v>
      </c>
      <c r="C17" s="113" t="s">
        <v>105</v>
      </c>
      <c r="D17" s="113">
        <v>0</v>
      </c>
      <c r="E17" s="113">
        <v>15</v>
      </c>
      <c r="F17" s="114" t="s">
        <v>97</v>
      </c>
    </row>
    <row r="18" spans="1:6" s="104" customFormat="1" ht="15">
      <c r="A18" s="111">
        <v>27</v>
      </c>
      <c r="B18" s="112">
        <v>515005</v>
      </c>
      <c r="C18" s="113" t="s">
        <v>106</v>
      </c>
      <c r="D18" s="113">
        <v>0</v>
      </c>
      <c r="E18" s="113">
        <v>15</v>
      </c>
      <c r="F18" s="114" t="s">
        <v>97</v>
      </c>
    </row>
    <row r="19" spans="1:6" s="104" customFormat="1" ht="15">
      <c r="A19" s="111">
        <v>28</v>
      </c>
      <c r="B19" s="112">
        <v>600505</v>
      </c>
      <c r="C19" s="113" t="s">
        <v>107</v>
      </c>
      <c r="D19" s="113">
        <v>0</v>
      </c>
      <c r="E19" s="113">
        <v>15</v>
      </c>
      <c r="F19" s="114" t="s">
        <v>97</v>
      </c>
    </row>
    <row r="20" spans="1:6" s="104" customFormat="1" ht="15">
      <c r="A20" s="111">
        <v>29</v>
      </c>
      <c r="B20" s="112">
        <v>612505</v>
      </c>
      <c r="C20" s="113" t="s">
        <v>108</v>
      </c>
      <c r="D20" s="113">
        <v>0</v>
      </c>
      <c r="E20" s="113">
        <v>15</v>
      </c>
      <c r="F20" s="114" t="s">
        <v>97</v>
      </c>
    </row>
    <row r="21" spans="1:6" s="104" customFormat="1" ht="15">
      <c r="A21" s="111">
        <v>31</v>
      </c>
      <c r="B21" s="112">
        <v>725105</v>
      </c>
      <c r="C21" s="113" t="s">
        <v>109</v>
      </c>
      <c r="D21" s="113">
        <v>0</v>
      </c>
      <c r="E21" s="113">
        <v>15</v>
      </c>
      <c r="F21" s="114" t="s">
        <v>97</v>
      </c>
    </row>
    <row r="22" spans="1:6" s="104" customFormat="1" ht="15">
      <c r="A22" s="111">
        <v>32</v>
      </c>
      <c r="B22" s="112">
        <v>703805</v>
      </c>
      <c r="C22" s="113" t="s">
        <v>110</v>
      </c>
      <c r="D22" s="113">
        <v>0</v>
      </c>
      <c r="E22" s="113">
        <v>15</v>
      </c>
      <c r="F22" s="114" t="s">
        <v>97</v>
      </c>
    </row>
    <row r="23" spans="1:6" s="104" customFormat="1" ht="15">
      <c r="A23" s="111">
        <v>33</v>
      </c>
      <c r="B23" s="112">
        <v>715505</v>
      </c>
      <c r="C23" s="113" t="s">
        <v>111</v>
      </c>
      <c r="D23" s="113">
        <v>0</v>
      </c>
      <c r="E23" s="113">
        <v>15</v>
      </c>
      <c r="F23" s="114" t="s">
        <v>97</v>
      </c>
    </row>
    <row r="24" spans="1:6" s="104" customFormat="1" ht="15">
      <c r="A24" s="111">
        <v>34</v>
      </c>
      <c r="B24" s="112">
        <v>701605</v>
      </c>
      <c r="C24" s="113" t="s">
        <v>112</v>
      </c>
      <c r="D24" s="113">
        <v>0</v>
      </c>
      <c r="E24" s="113">
        <v>15</v>
      </c>
      <c r="F24" s="114" t="s">
        <v>97</v>
      </c>
    </row>
    <row r="25" spans="1:6" s="104" customFormat="1" ht="15">
      <c r="A25" s="111">
        <v>35</v>
      </c>
      <c r="B25" s="112">
        <v>851805</v>
      </c>
      <c r="C25" s="113" t="s">
        <v>113</v>
      </c>
      <c r="D25" s="113">
        <v>0</v>
      </c>
      <c r="E25" s="113">
        <v>15</v>
      </c>
      <c r="F25" s="114" t="s">
        <v>97</v>
      </c>
    </row>
    <row r="26" spans="1:6" s="104" customFormat="1" ht="15">
      <c r="A26" s="111">
        <v>48</v>
      </c>
      <c r="B26" s="112">
        <v>3162002</v>
      </c>
      <c r="C26" s="113" t="s">
        <v>115</v>
      </c>
      <c r="D26" s="113">
        <v>0</v>
      </c>
      <c r="E26" s="113">
        <v>15</v>
      </c>
      <c r="F26" s="114" t="s">
        <v>97</v>
      </c>
    </row>
    <row r="27" spans="1:6" s="104" customFormat="1" ht="15">
      <c r="A27" s="111">
        <v>54</v>
      </c>
      <c r="B27" s="115">
        <v>700405</v>
      </c>
      <c r="C27" s="115" t="s">
        <v>120</v>
      </c>
      <c r="D27" s="113">
        <v>0</v>
      </c>
      <c r="E27" s="113">
        <v>15</v>
      </c>
      <c r="F27" s="116" t="s">
        <v>97</v>
      </c>
    </row>
    <row r="28" spans="1:6" s="104" customFormat="1" ht="15">
      <c r="A28" s="111">
        <v>55</v>
      </c>
      <c r="B28" s="115">
        <v>701205</v>
      </c>
      <c r="C28" s="115" t="s">
        <v>121</v>
      </c>
      <c r="D28" s="113">
        <v>0</v>
      </c>
      <c r="E28" s="113">
        <v>15</v>
      </c>
      <c r="F28" s="116" t="s">
        <v>97</v>
      </c>
    </row>
    <row r="29" spans="1:6" s="104" customFormat="1" ht="15">
      <c r="A29" s="111">
        <v>56</v>
      </c>
      <c r="B29" s="115">
        <v>703905</v>
      </c>
      <c r="C29" s="115" t="s">
        <v>122</v>
      </c>
      <c r="D29" s="113">
        <v>0</v>
      </c>
      <c r="E29" s="113">
        <v>15</v>
      </c>
      <c r="F29" s="116" t="s">
        <v>97</v>
      </c>
    </row>
    <row r="30" spans="1:6" s="104" customFormat="1" ht="15">
      <c r="A30" s="122" t="s">
        <v>95</v>
      </c>
      <c r="B30" s="112">
        <v>1192001</v>
      </c>
      <c r="C30" s="113" t="s">
        <v>96</v>
      </c>
      <c r="D30" s="113">
        <v>0</v>
      </c>
      <c r="E30" s="123">
        <v>15</v>
      </c>
      <c r="F30" s="114" t="s">
        <v>97</v>
      </c>
    </row>
    <row r="31" spans="1:6" s="104" customFormat="1" ht="15.75" thickBot="1">
      <c r="A31" s="124" t="s">
        <v>98</v>
      </c>
      <c r="B31" s="125">
        <v>2052090</v>
      </c>
      <c r="C31" s="119" t="s">
        <v>99</v>
      </c>
      <c r="D31" s="119">
        <v>0</v>
      </c>
      <c r="E31" s="126">
        <v>15</v>
      </c>
      <c r="F31" s="120" t="s">
        <v>97</v>
      </c>
    </row>
    <row r="32" spans="1:6" s="104" customFormat="1" ht="15">
      <c r="A32" s="144">
        <v>50</v>
      </c>
      <c r="B32" s="145">
        <v>3214007</v>
      </c>
      <c r="C32" s="145" t="s">
        <v>117</v>
      </c>
      <c r="D32" s="146">
        <v>0</v>
      </c>
      <c r="E32" s="146">
        <v>15</v>
      </c>
      <c r="F32" s="147" t="s">
        <v>97</v>
      </c>
    </row>
    <row r="33" spans="1:6" s="104" customFormat="1" ht="15">
      <c r="A33" s="148">
        <v>51</v>
      </c>
      <c r="B33" s="149">
        <v>3214008</v>
      </c>
      <c r="C33" s="149" t="s">
        <v>118</v>
      </c>
      <c r="D33" s="150">
        <v>0</v>
      </c>
      <c r="E33" s="150">
        <v>15</v>
      </c>
      <c r="F33" s="151" t="s">
        <v>97</v>
      </c>
    </row>
    <row r="34" spans="1:6" s="104" customFormat="1" ht="15">
      <c r="A34" s="148">
        <v>52</v>
      </c>
      <c r="B34" s="149">
        <v>3214009</v>
      </c>
      <c r="C34" s="149" t="s">
        <v>119</v>
      </c>
      <c r="D34" s="150">
        <v>0</v>
      </c>
      <c r="E34" s="150">
        <v>15</v>
      </c>
      <c r="F34" s="151" t="s">
        <v>97</v>
      </c>
    </row>
    <row r="35" spans="1:6" s="104" customFormat="1" ht="15">
      <c r="A35" s="148">
        <v>60</v>
      </c>
      <c r="B35" s="149" t="s">
        <v>125</v>
      </c>
      <c r="C35" s="149" t="s">
        <v>126</v>
      </c>
      <c r="D35" s="150">
        <v>0</v>
      </c>
      <c r="E35" s="150">
        <v>15</v>
      </c>
      <c r="F35" s="151" t="s">
        <v>97</v>
      </c>
    </row>
    <row r="36" spans="1:6" s="104" customFormat="1" ht="15.75" thickBot="1">
      <c r="A36" s="152">
        <v>61</v>
      </c>
      <c r="B36" s="153" t="s">
        <v>127</v>
      </c>
      <c r="C36" s="153" t="s">
        <v>128</v>
      </c>
      <c r="D36" s="154">
        <v>0</v>
      </c>
      <c r="E36" s="154">
        <v>15</v>
      </c>
      <c r="F36" s="155" t="s">
        <v>97</v>
      </c>
    </row>
    <row r="37" spans="1:6" s="104" customFormat="1" ht="15">
      <c r="A37" s="164">
        <v>46</v>
      </c>
      <c r="B37" s="165">
        <v>3211005</v>
      </c>
      <c r="C37" s="164" t="s">
        <v>114</v>
      </c>
      <c r="D37" s="164">
        <v>0</v>
      </c>
      <c r="E37" s="164">
        <v>15</v>
      </c>
      <c r="F37" s="164" t="s">
        <v>97</v>
      </c>
    </row>
    <row r="38" spans="1:6" s="104" customFormat="1" ht="15">
      <c r="A38" s="166">
        <v>49</v>
      </c>
      <c r="B38" s="167">
        <v>3211006</v>
      </c>
      <c r="C38" s="167" t="s">
        <v>116</v>
      </c>
      <c r="D38" s="166">
        <v>0</v>
      </c>
      <c r="E38" s="166">
        <v>15</v>
      </c>
      <c r="F38" s="167" t="s">
        <v>97</v>
      </c>
    </row>
    <row r="39" spans="1:6" s="104" customFormat="1" ht="16.5" thickBot="1">
      <c r="A39" s="168">
        <v>59</v>
      </c>
      <c r="B39" s="169" t="s">
        <v>123</v>
      </c>
      <c r="C39" s="169" t="s">
        <v>124</v>
      </c>
      <c r="D39" s="168">
        <v>0</v>
      </c>
      <c r="E39" s="168">
        <v>15</v>
      </c>
      <c r="F39" s="170" t="s">
        <v>97</v>
      </c>
    </row>
    <row r="40" spans="1:6" s="104" customFormat="1" ht="15">
      <c r="A40" s="106" t="s">
        <v>134</v>
      </c>
      <c r="B40" s="107">
        <v>3167011</v>
      </c>
      <c r="C40" s="108" t="s">
        <v>135</v>
      </c>
      <c r="D40" s="108">
        <v>0</v>
      </c>
      <c r="E40" s="109"/>
      <c r="F40" s="110" t="s">
        <v>131</v>
      </c>
    </row>
    <row r="41" spans="1:6" s="104" customFormat="1" ht="15">
      <c r="A41" s="111">
        <v>10</v>
      </c>
      <c r="B41" s="112">
        <v>3167002</v>
      </c>
      <c r="C41" s="113" t="s">
        <v>136</v>
      </c>
      <c r="D41" s="113">
        <v>0</v>
      </c>
      <c r="E41" s="113"/>
      <c r="F41" s="114" t="s">
        <v>131</v>
      </c>
    </row>
    <row r="42" spans="1:6" s="104" customFormat="1" ht="15">
      <c r="A42" s="111">
        <v>76</v>
      </c>
      <c r="B42" s="115">
        <v>49246</v>
      </c>
      <c r="C42" s="115" t="s">
        <v>159</v>
      </c>
      <c r="D42" s="113">
        <v>0</v>
      </c>
      <c r="E42" s="113"/>
      <c r="F42" s="116" t="s">
        <v>131</v>
      </c>
    </row>
    <row r="43" spans="1:6" s="104" customFormat="1" ht="15">
      <c r="A43" s="111">
        <v>77</v>
      </c>
      <c r="B43" s="115" t="s">
        <v>160</v>
      </c>
      <c r="C43" s="115" t="s">
        <v>161</v>
      </c>
      <c r="D43" s="113">
        <v>0</v>
      </c>
      <c r="E43" s="113"/>
      <c r="F43" s="116" t="s">
        <v>131</v>
      </c>
    </row>
    <row r="44" spans="1:6" s="104" customFormat="1" ht="15">
      <c r="A44" s="111">
        <v>78</v>
      </c>
      <c r="B44" s="115">
        <v>49229</v>
      </c>
      <c r="C44" s="115" t="s">
        <v>162</v>
      </c>
      <c r="D44" s="113">
        <v>0</v>
      </c>
      <c r="E44" s="113"/>
      <c r="F44" s="116" t="s">
        <v>131</v>
      </c>
    </row>
    <row r="45" spans="1:6" s="104" customFormat="1" ht="15">
      <c r="A45" s="111">
        <v>79</v>
      </c>
      <c r="B45" s="115" t="s">
        <v>163</v>
      </c>
      <c r="C45" s="115" t="s">
        <v>164</v>
      </c>
      <c r="D45" s="113">
        <v>0</v>
      </c>
      <c r="E45" s="113"/>
      <c r="F45" s="116" t="s">
        <v>131</v>
      </c>
    </row>
    <row r="46" spans="1:6" s="104" customFormat="1" ht="15.75" thickBot="1">
      <c r="A46" s="117" t="s">
        <v>141</v>
      </c>
      <c r="B46" s="118" t="s">
        <v>140</v>
      </c>
      <c r="C46" s="119" t="s">
        <v>112</v>
      </c>
      <c r="D46" s="119">
        <v>0</v>
      </c>
      <c r="E46" s="119"/>
      <c r="F46" s="120" t="s">
        <v>131</v>
      </c>
    </row>
    <row r="47" spans="1:6" s="104" customFormat="1" ht="15">
      <c r="A47" s="158" t="s">
        <v>129</v>
      </c>
      <c r="B47" s="159">
        <v>2115008</v>
      </c>
      <c r="C47" s="146" t="s">
        <v>130</v>
      </c>
      <c r="D47" s="146">
        <v>0</v>
      </c>
      <c r="E47" s="160"/>
      <c r="F47" s="161" t="s">
        <v>131</v>
      </c>
    </row>
    <row r="48" spans="1:6" s="104" customFormat="1" ht="15">
      <c r="A48" s="162" t="s">
        <v>132</v>
      </c>
      <c r="B48" s="157">
        <v>3069037</v>
      </c>
      <c r="C48" s="150" t="s">
        <v>133</v>
      </c>
      <c r="D48" s="150">
        <v>0</v>
      </c>
      <c r="E48" s="156"/>
      <c r="F48" s="163" t="s">
        <v>131</v>
      </c>
    </row>
    <row r="49" spans="1:6" s="104" customFormat="1" ht="15">
      <c r="A49" s="148">
        <v>24</v>
      </c>
      <c r="B49" s="157">
        <v>809905</v>
      </c>
      <c r="C49" s="150" t="s">
        <v>138</v>
      </c>
      <c r="D49" s="150">
        <v>0</v>
      </c>
      <c r="E49" s="150"/>
      <c r="F49" s="163" t="s">
        <v>131</v>
      </c>
    </row>
    <row r="50" spans="1:6" s="104" customFormat="1" ht="15">
      <c r="A50" s="148">
        <v>36</v>
      </c>
      <c r="B50" s="157">
        <v>501805</v>
      </c>
      <c r="C50" s="150" t="s">
        <v>142</v>
      </c>
      <c r="D50" s="150">
        <v>0</v>
      </c>
      <c r="E50" s="150"/>
      <c r="F50" s="163" t="s">
        <v>131</v>
      </c>
    </row>
    <row r="51" spans="1:6" s="104" customFormat="1" ht="15">
      <c r="A51" s="148">
        <v>38</v>
      </c>
      <c r="B51" s="157">
        <v>2140006</v>
      </c>
      <c r="C51" s="150" t="s">
        <v>143</v>
      </c>
      <c r="D51" s="150">
        <v>0</v>
      </c>
      <c r="E51" s="150"/>
      <c r="F51" s="163" t="s">
        <v>131</v>
      </c>
    </row>
    <row r="52" spans="1:6" s="104" customFormat="1" ht="15">
      <c r="A52" s="148">
        <v>43</v>
      </c>
      <c r="B52" s="157">
        <v>49195</v>
      </c>
      <c r="C52" s="150" t="s">
        <v>145</v>
      </c>
      <c r="D52" s="150">
        <v>0</v>
      </c>
      <c r="E52" s="150"/>
      <c r="F52" s="163" t="s">
        <v>131</v>
      </c>
    </row>
    <row r="53" spans="1:6" s="104" customFormat="1" ht="15">
      <c r="A53" s="148">
        <v>44</v>
      </c>
      <c r="B53" s="157">
        <v>49197</v>
      </c>
      <c r="C53" s="150" t="s">
        <v>146</v>
      </c>
      <c r="D53" s="150">
        <v>0</v>
      </c>
      <c r="E53" s="150"/>
      <c r="F53" s="163" t="s">
        <v>131</v>
      </c>
    </row>
    <row r="54" spans="1:6" s="104" customFormat="1" ht="15">
      <c r="A54" s="148">
        <v>45</v>
      </c>
      <c r="B54" s="157">
        <v>49198</v>
      </c>
      <c r="C54" s="150" t="s">
        <v>147</v>
      </c>
      <c r="D54" s="150">
        <v>0</v>
      </c>
      <c r="E54" s="150"/>
      <c r="F54" s="163" t="s">
        <v>131</v>
      </c>
    </row>
    <row r="55" spans="1:6" s="104" customFormat="1" ht="15">
      <c r="A55" s="148">
        <v>66</v>
      </c>
      <c r="B55" s="149">
        <v>3241002</v>
      </c>
      <c r="C55" s="149" t="s">
        <v>149</v>
      </c>
      <c r="D55" s="150">
        <v>0</v>
      </c>
      <c r="E55" s="150"/>
      <c r="F55" s="151" t="s">
        <v>131</v>
      </c>
    </row>
    <row r="56" spans="1:6" s="104" customFormat="1" ht="15">
      <c r="A56" s="148">
        <v>68</v>
      </c>
      <c r="B56" s="149">
        <v>49240</v>
      </c>
      <c r="C56" s="149" t="s">
        <v>151</v>
      </c>
      <c r="D56" s="150">
        <v>0</v>
      </c>
      <c r="E56" s="150"/>
      <c r="F56" s="151" t="s">
        <v>131</v>
      </c>
    </row>
    <row r="57" spans="1:6" s="104" customFormat="1" ht="15.75" thickBot="1">
      <c r="A57" s="152">
        <v>69</v>
      </c>
      <c r="B57" s="153">
        <v>49252</v>
      </c>
      <c r="C57" s="153" t="s">
        <v>152</v>
      </c>
      <c r="D57" s="154">
        <v>0</v>
      </c>
      <c r="E57" s="154"/>
      <c r="F57" s="155" t="s">
        <v>131</v>
      </c>
    </row>
    <row r="58" spans="1:6" s="104" customFormat="1" ht="15">
      <c r="A58" s="172">
        <v>21</v>
      </c>
      <c r="B58" s="173">
        <v>305405</v>
      </c>
      <c r="C58" s="174" t="s">
        <v>137</v>
      </c>
      <c r="D58" s="174">
        <v>0</v>
      </c>
      <c r="E58" s="174"/>
      <c r="F58" s="175" t="s">
        <v>131</v>
      </c>
    </row>
    <row r="59" spans="1:6" s="104" customFormat="1" ht="15">
      <c r="A59" s="176">
        <v>30</v>
      </c>
      <c r="B59" s="171">
        <v>611005</v>
      </c>
      <c r="C59" s="166" t="s">
        <v>139</v>
      </c>
      <c r="D59" s="166">
        <v>0</v>
      </c>
      <c r="E59" s="166"/>
      <c r="F59" s="177" t="s">
        <v>131</v>
      </c>
    </row>
    <row r="60" spans="1:6" s="104" customFormat="1" ht="15">
      <c r="A60" s="176">
        <v>42</v>
      </c>
      <c r="B60" s="171">
        <v>108705</v>
      </c>
      <c r="C60" s="166" t="s">
        <v>144</v>
      </c>
      <c r="D60" s="166">
        <v>0</v>
      </c>
      <c r="E60" s="166"/>
      <c r="F60" s="177" t="s">
        <v>131</v>
      </c>
    </row>
    <row r="61" spans="1:6" s="104" customFormat="1" ht="15">
      <c r="A61" s="176">
        <v>62</v>
      </c>
      <c r="B61" s="167">
        <v>2222004</v>
      </c>
      <c r="C61" s="167" t="s">
        <v>148</v>
      </c>
      <c r="D61" s="166">
        <v>0</v>
      </c>
      <c r="E61" s="166"/>
      <c r="F61" s="178" t="s">
        <v>131</v>
      </c>
    </row>
    <row r="62" spans="1:6" s="104" customFormat="1" ht="15">
      <c r="A62" s="176">
        <v>67</v>
      </c>
      <c r="B62" s="167">
        <v>3241003</v>
      </c>
      <c r="C62" s="167" t="s">
        <v>150</v>
      </c>
      <c r="D62" s="166">
        <v>0</v>
      </c>
      <c r="E62" s="166"/>
      <c r="F62" s="178" t="s">
        <v>131</v>
      </c>
    </row>
    <row r="63" spans="1:6" s="104" customFormat="1" ht="15">
      <c r="A63" s="176">
        <v>70</v>
      </c>
      <c r="B63" s="167">
        <v>33220</v>
      </c>
      <c r="C63" s="167" t="s">
        <v>153</v>
      </c>
      <c r="D63" s="166">
        <v>0</v>
      </c>
      <c r="E63" s="166"/>
      <c r="F63" s="178" t="s">
        <v>131</v>
      </c>
    </row>
    <row r="64" spans="1:6" s="104" customFormat="1" ht="15">
      <c r="A64" s="176">
        <v>71</v>
      </c>
      <c r="B64" s="167">
        <v>49254</v>
      </c>
      <c r="C64" s="167" t="s">
        <v>154</v>
      </c>
      <c r="D64" s="166">
        <v>0</v>
      </c>
      <c r="E64" s="166"/>
      <c r="F64" s="178" t="s">
        <v>131</v>
      </c>
    </row>
    <row r="65" spans="1:6" s="104" customFormat="1" ht="15">
      <c r="A65" s="176">
        <v>72</v>
      </c>
      <c r="B65" s="167">
        <v>49233</v>
      </c>
      <c r="C65" s="167" t="s">
        <v>155</v>
      </c>
      <c r="D65" s="166">
        <v>0</v>
      </c>
      <c r="E65" s="166"/>
      <c r="F65" s="178" t="s">
        <v>131</v>
      </c>
    </row>
    <row r="66" spans="1:6" s="104" customFormat="1" ht="15">
      <c r="A66" s="176">
        <v>73</v>
      </c>
      <c r="B66" s="167">
        <v>49237</v>
      </c>
      <c r="C66" s="167" t="s">
        <v>156</v>
      </c>
      <c r="D66" s="166">
        <v>0</v>
      </c>
      <c r="E66" s="166"/>
      <c r="F66" s="178" t="s">
        <v>131</v>
      </c>
    </row>
    <row r="67" spans="1:6" s="104" customFormat="1" ht="16.5" thickBot="1">
      <c r="A67" s="179">
        <v>75</v>
      </c>
      <c r="B67" s="180" t="s">
        <v>157</v>
      </c>
      <c r="C67" s="180" t="s">
        <v>158</v>
      </c>
      <c r="D67" s="181">
        <v>0</v>
      </c>
      <c r="E67" s="181"/>
      <c r="F67" s="182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30" zoomScaleNormal="130" zoomScalePageLayoutView="0" workbookViewId="0" topLeftCell="A1">
      <selection activeCell="A30" sqref="A30"/>
    </sheetView>
  </sheetViews>
  <sheetFormatPr defaultColWidth="9.140625" defaultRowHeight="15"/>
  <cols>
    <col min="1" max="1" width="38.7109375" style="83" customWidth="1"/>
    <col min="2" max="2" width="4.7109375" style="86" hidden="1" customWidth="1"/>
    <col min="3" max="3" width="6.28125" style="86" hidden="1" customWidth="1"/>
    <col min="4" max="4" width="14.57421875" style="87" customWidth="1"/>
    <col min="5" max="5" width="13.00390625" style="81" customWidth="1"/>
    <col min="6" max="6" width="15.28125" style="83" customWidth="1"/>
    <col min="7" max="7" width="13.28125" style="83" customWidth="1"/>
    <col min="8" max="8" width="12.57421875" style="83" bestFit="1" customWidth="1"/>
    <col min="9" max="16384" width="9.140625" style="83" customWidth="1"/>
  </cols>
  <sheetData>
    <row r="1" spans="1:14" ht="16.5" thickBot="1">
      <c r="A1" s="80"/>
      <c r="B1" s="85"/>
      <c r="C1" s="85"/>
      <c r="E1" s="66" t="s">
        <v>167</v>
      </c>
      <c r="F1" s="82">
        <v>0</v>
      </c>
      <c r="L1" s="83" t="s">
        <v>4</v>
      </c>
      <c r="N1" s="83">
        <v>0</v>
      </c>
    </row>
    <row r="2" spans="1:6" ht="12" thickBot="1">
      <c r="A2" s="80"/>
      <c r="B2" s="85"/>
      <c r="C2" s="85"/>
      <c r="E2" s="66" t="s">
        <v>165</v>
      </c>
      <c r="F2" s="65">
        <v>0</v>
      </c>
    </row>
    <row r="3" spans="1:6" ht="12" thickBot="1">
      <c r="A3" s="80"/>
      <c r="B3" s="85"/>
      <c r="C3" s="85"/>
      <c r="E3" s="66" t="s">
        <v>166</v>
      </c>
      <c r="F3" s="65">
        <v>0</v>
      </c>
    </row>
    <row r="5" spans="1:5" s="92" customFormat="1" ht="12.75">
      <c r="A5" s="88"/>
      <c r="B5" s="89"/>
      <c r="C5" s="89"/>
      <c r="D5" s="90"/>
      <c r="E5" s="91"/>
    </row>
    <row r="6" spans="1:7" s="92" customFormat="1" ht="45" customHeight="1">
      <c r="A6" s="93" t="s">
        <v>1</v>
      </c>
      <c r="B6" s="94" t="s">
        <v>58</v>
      </c>
      <c r="C6" s="94" t="s">
        <v>59</v>
      </c>
      <c r="D6" s="93" t="s">
        <v>60</v>
      </c>
      <c r="E6" s="93" t="s">
        <v>175</v>
      </c>
      <c r="F6" s="93" t="s">
        <v>78</v>
      </c>
      <c r="G6" s="93" t="s">
        <v>39</v>
      </c>
    </row>
    <row r="7" spans="1:8" s="92" customFormat="1" ht="13.5" customHeight="1">
      <c r="A7" s="95" t="s">
        <v>61</v>
      </c>
      <c r="B7" s="96">
        <v>55.87</v>
      </c>
      <c r="C7" s="96">
        <v>35.18</v>
      </c>
      <c r="D7" s="97">
        <f>ROUND(B7*$F$2/100+C7*$F$3/100,2)</f>
        <v>0</v>
      </c>
      <c r="E7" s="98">
        <v>279.38</v>
      </c>
      <c r="F7" s="98">
        <f aca="true" t="shared" si="0" ref="F7:F20">ROUND(E7*(100-$F$1)/100+D7,2)</f>
        <v>279.38</v>
      </c>
      <c r="G7" s="98">
        <f>$N$1</f>
        <v>0</v>
      </c>
      <c r="H7" s="99"/>
    </row>
    <row r="8" spans="1:8" s="92" customFormat="1" ht="13.5" customHeight="1">
      <c r="A8" s="95" t="s">
        <v>62</v>
      </c>
      <c r="B8" s="96">
        <v>55.87</v>
      </c>
      <c r="C8" s="96">
        <v>58.36</v>
      </c>
      <c r="D8" s="97">
        <f aca="true" t="shared" si="1" ref="D8:D19">ROUND(B8*$F$2/100+C8*$F$3/100,2)</f>
        <v>0</v>
      </c>
      <c r="E8" s="98">
        <v>347.69</v>
      </c>
      <c r="F8" s="98">
        <f t="shared" si="0"/>
        <v>347.69</v>
      </c>
      <c r="G8" s="98">
        <f aca="true" t="shared" si="2" ref="G8:G21">$N$1</f>
        <v>0</v>
      </c>
      <c r="H8" s="99"/>
    </row>
    <row r="9" spans="1:8" s="92" customFormat="1" ht="13.5" customHeight="1">
      <c r="A9" s="95" t="s">
        <v>63</v>
      </c>
      <c r="B9" s="96">
        <v>77.1</v>
      </c>
      <c r="C9" s="96">
        <v>35.18</v>
      </c>
      <c r="D9" s="97">
        <f t="shared" si="1"/>
        <v>0</v>
      </c>
      <c r="E9" s="98">
        <v>329.78</v>
      </c>
      <c r="F9" s="98">
        <f t="shared" si="0"/>
        <v>329.78</v>
      </c>
      <c r="G9" s="98">
        <f t="shared" si="2"/>
        <v>0</v>
      </c>
      <c r="H9" s="99"/>
    </row>
    <row r="10" spans="1:8" s="92" customFormat="1" ht="13.5" customHeight="1">
      <c r="A10" s="95" t="s">
        <v>64</v>
      </c>
      <c r="B10" s="96">
        <v>59.39</v>
      </c>
      <c r="C10" s="96">
        <v>40.07</v>
      </c>
      <c r="D10" s="97">
        <f t="shared" si="1"/>
        <v>0</v>
      </c>
      <c r="E10" s="98">
        <v>303.71</v>
      </c>
      <c r="F10" s="98">
        <f t="shared" si="0"/>
        <v>303.71</v>
      </c>
      <c r="G10" s="98">
        <f t="shared" si="2"/>
        <v>0</v>
      </c>
      <c r="H10" s="99"/>
    </row>
    <row r="11" spans="1:8" s="92" customFormat="1" ht="13.5" customHeight="1">
      <c r="A11" s="95" t="s">
        <v>65</v>
      </c>
      <c r="B11" s="96">
        <v>59.75</v>
      </c>
      <c r="C11" s="96">
        <v>40.07</v>
      </c>
      <c r="D11" s="97">
        <f t="shared" si="1"/>
        <v>0</v>
      </c>
      <c r="E11" s="98">
        <v>336.58</v>
      </c>
      <c r="F11" s="98">
        <f t="shared" si="0"/>
        <v>336.58</v>
      </c>
      <c r="G11" s="98">
        <f t="shared" si="2"/>
        <v>0</v>
      </c>
      <c r="H11" s="99"/>
    </row>
    <row r="12" spans="1:8" s="92" customFormat="1" ht="13.5" customHeight="1">
      <c r="A12" s="95" t="s">
        <v>66</v>
      </c>
      <c r="B12" s="96">
        <v>55.87</v>
      </c>
      <c r="C12" s="96">
        <v>59.75</v>
      </c>
      <c r="D12" s="97">
        <f t="shared" si="1"/>
        <v>0</v>
      </c>
      <c r="E12" s="98">
        <v>386.33</v>
      </c>
      <c r="F12" s="98">
        <f t="shared" si="0"/>
        <v>386.33</v>
      </c>
      <c r="G12" s="98">
        <f t="shared" si="2"/>
        <v>0</v>
      </c>
      <c r="H12" s="99"/>
    </row>
    <row r="13" spans="1:8" s="92" customFormat="1" ht="13.5" customHeight="1">
      <c r="A13" s="95" t="s">
        <v>67</v>
      </c>
      <c r="B13" s="96">
        <v>84.38</v>
      </c>
      <c r="C13" s="96">
        <v>40.07</v>
      </c>
      <c r="D13" s="97">
        <f t="shared" si="1"/>
        <v>0</v>
      </c>
      <c r="E13" s="98">
        <v>394.12</v>
      </c>
      <c r="F13" s="98">
        <f t="shared" si="0"/>
        <v>394.12</v>
      </c>
      <c r="G13" s="98">
        <f t="shared" si="2"/>
        <v>0</v>
      </c>
      <c r="H13" s="99"/>
    </row>
    <row r="14" spans="1:8" s="92" customFormat="1" ht="13.5" customHeight="1">
      <c r="A14" s="95" t="s">
        <v>68</v>
      </c>
      <c r="B14" s="96">
        <v>107.57</v>
      </c>
      <c r="C14" s="96">
        <v>63.26</v>
      </c>
      <c r="D14" s="97">
        <f t="shared" si="1"/>
        <v>0</v>
      </c>
      <c r="E14" s="98">
        <v>497.82</v>
      </c>
      <c r="F14" s="98">
        <f t="shared" si="0"/>
        <v>497.82</v>
      </c>
      <c r="G14" s="98">
        <f t="shared" si="2"/>
        <v>0</v>
      </c>
      <c r="H14" s="99"/>
    </row>
    <row r="15" spans="1:8" s="92" customFormat="1" ht="13.5" customHeight="1">
      <c r="A15" s="95" t="s">
        <v>69</v>
      </c>
      <c r="B15" s="96">
        <v>86.5</v>
      </c>
      <c r="C15" s="96">
        <v>43.95</v>
      </c>
      <c r="D15" s="97">
        <f t="shared" si="1"/>
        <v>0</v>
      </c>
      <c r="E15" s="98">
        <v>403.69</v>
      </c>
      <c r="F15" s="98">
        <f t="shared" si="0"/>
        <v>403.69</v>
      </c>
      <c r="G15" s="98">
        <f t="shared" si="2"/>
        <v>0</v>
      </c>
      <c r="H15" s="99"/>
    </row>
    <row r="16" spans="1:8" s="92" customFormat="1" ht="13.5" customHeight="1">
      <c r="A16" s="95" t="s">
        <v>70</v>
      </c>
      <c r="B16" s="96">
        <v>114.89</v>
      </c>
      <c r="C16" s="96">
        <v>63.26</v>
      </c>
      <c r="D16" s="97">
        <f t="shared" si="1"/>
        <v>0</v>
      </c>
      <c r="E16" s="98">
        <v>733.97</v>
      </c>
      <c r="F16" s="98">
        <f t="shared" si="0"/>
        <v>733.97</v>
      </c>
      <c r="G16" s="98">
        <f t="shared" si="2"/>
        <v>0</v>
      </c>
      <c r="H16" s="99"/>
    </row>
    <row r="17" spans="1:8" s="92" customFormat="1" ht="13.5" customHeight="1">
      <c r="A17" s="95" t="s">
        <v>71</v>
      </c>
      <c r="B17" s="96">
        <v>172.22</v>
      </c>
      <c r="C17" s="96">
        <v>82.42</v>
      </c>
      <c r="D17" s="97">
        <f t="shared" si="1"/>
        <v>0</v>
      </c>
      <c r="E17" s="98">
        <v>471.84</v>
      </c>
      <c r="F17" s="98">
        <f t="shared" si="0"/>
        <v>471.84</v>
      </c>
      <c r="G17" s="98">
        <f t="shared" si="2"/>
        <v>0</v>
      </c>
      <c r="H17" s="99"/>
    </row>
    <row r="18" spans="1:8" s="92" customFormat="1" ht="13.5" customHeight="1">
      <c r="A18" s="95" t="s">
        <v>72</v>
      </c>
      <c r="B18" s="96">
        <v>175.3</v>
      </c>
      <c r="C18" s="96">
        <v>82.67</v>
      </c>
      <c r="D18" s="97">
        <f t="shared" si="1"/>
        <v>0</v>
      </c>
      <c r="E18" s="98">
        <v>499.66</v>
      </c>
      <c r="F18" s="98">
        <f t="shared" si="0"/>
        <v>499.66</v>
      </c>
      <c r="G18" s="98">
        <f t="shared" si="2"/>
        <v>0</v>
      </c>
      <c r="H18" s="99"/>
    </row>
    <row r="19" spans="1:8" s="92" customFormat="1" ht="13.5" customHeight="1">
      <c r="A19" s="102" t="s">
        <v>73</v>
      </c>
      <c r="B19" s="96">
        <v>0</v>
      </c>
      <c r="C19" s="96">
        <v>44.17</v>
      </c>
      <c r="D19" s="97">
        <f t="shared" si="1"/>
        <v>0</v>
      </c>
      <c r="E19" s="98">
        <v>60.11</v>
      </c>
      <c r="F19" s="98">
        <f t="shared" si="0"/>
        <v>60.11</v>
      </c>
      <c r="G19" s="98">
        <f t="shared" si="2"/>
        <v>0</v>
      </c>
      <c r="H19" s="99"/>
    </row>
    <row r="20" spans="1:8" s="92" customFormat="1" ht="13.5" customHeight="1">
      <c r="A20" s="102" t="s">
        <v>74</v>
      </c>
      <c r="B20" s="96">
        <v>0</v>
      </c>
      <c r="C20" s="96">
        <v>51.72</v>
      </c>
      <c r="D20" s="97">
        <f>ROUND(B20*$F$2/100+C20*$F$3/100,2)</f>
        <v>0</v>
      </c>
      <c r="E20" s="98">
        <v>71.22</v>
      </c>
      <c r="F20" s="98">
        <f t="shared" si="0"/>
        <v>71.22</v>
      </c>
      <c r="G20" s="98">
        <f t="shared" si="2"/>
        <v>0</v>
      </c>
      <c r="H20" s="99"/>
    </row>
    <row r="21" spans="1:8" s="92" customFormat="1" ht="13.5" customHeight="1">
      <c r="A21" s="102" t="s">
        <v>176</v>
      </c>
      <c r="B21" s="96">
        <v>0</v>
      </c>
      <c r="C21" s="96">
        <v>51.72</v>
      </c>
      <c r="D21" s="97">
        <f>ROUND(B21*$F$2/100+C21*$F$3/100,2)</f>
        <v>0</v>
      </c>
      <c r="E21" s="98">
        <v>85.25</v>
      </c>
      <c r="F21" s="98">
        <f>ROUND(E21*(100-$F$1)/100+D21,2)</f>
        <v>85.25</v>
      </c>
      <c r="G21" s="98">
        <f t="shared" si="2"/>
        <v>0</v>
      </c>
      <c r="H21" s="99"/>
    </row>
    <row r="22" spans="2:7" s="92" customFormat="1" ht="13.5" customHeight="1">
      <c r="B22" s="100"/>
      <c r="C22" s="100"/>
      <c r="D22" s="90"/>
      <c r="E22" s="91"/>
      <c r="F22" s="101"/>
      <c r="G22" s="101"/>
    </row>
    <row r="23" spans="1:7" s="92" customFormat="1" ht="11.25">
      <c r="A23" s="193" t="s">
        <v>77</v>
      </c>
      <c r="B23" s="194"/>
      <c r="C23" s="194"/>
      <c r="D23" s="195"/>
      <c r="E23" s="91"/>
      <c r="F23" s="101"/>
      <c r="G23" s="101"/>
    </row>
    <row r="24" spans="1:7" s="92" customFormat="1" ht="11.25">
      <c r="A24" s="193" t="s">
        <v>75</v>
      </c>
      <c r="B24" s="194"/>
      <c r="C24" s="194"/>
      <c r="D24" s="195"/>
      <c r="E24" s="91"/>
      <c r="F24" s="101"/>
      <c r="G24" s="101"/>
    </row>
    <row r="25" spans="1:7" s="92" customFormat="1" ht="11.25">
      <c r="A25" s="193" t="s">
        <v>76</v>
      </c>
      <c r="B25" s="194"/>
      <c r="C25" s="194"/>
      <c r="D25" s="195"/>
      <c r="E25" s="91"/>
      <c r="F25" s="101"/>
      <c r="G25" s="101"/>
    </row>
    <row r="26" spans="2:7" s="92" customFormat="1" ht="11.25">
      <c r="B26" s="100"/>
      <c r="C26" s="100"/>
      <c r="D26" s="90"/>
      <c r="E26" s="91"/>
      <c r="F26" s="101"/>
      <c r="G26" s="101"/>
    </row>
    <row r="27" spans="6:7" ht="11.25">
      <c r="F27" s="84"/>
      <c r="G27" s="84"/>
    </row>
  </sheetData>
  <sheetProtection/>
  <dataValidations count="2">
    <dataValidation type="whole" allowBlank="1" showInputMessage="1" showErrorMessage="1" sqref="F1">
      <formula1>0</formula1>
      <formula2>15</formula2>
    </dataValidation>
    <dataValidation type="list" allowBlank="1" showInputMessage="1" showErrorMessage="1" sqref="F2:F3">
      <formula1>"0,15,30,50"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zoomScale="150" zoomScaleNormal="150" zoomScalePageLayoutView="0" workbookViewId="0" topLeftCell="A1">
      <selection activeCell="K20" sqref="K20"/>
    </sheetView>
  </sheetViews>
  <sheetFormatPr defaultColWidth="9.140625" defaultRowHeight="13.5" customHeight="1"/>
  <cols>
    <col min="1" max="1" width="27.7109375" style="4" customWidth="1"/>
    <col min="2" max="3" width="13.00390625" style="4" customWidth="1"/>
    <col min="4" max="4" width="11.8515625" style="4" customWidth="1"/>
    <col min="5" max="5" width="9.421875" style="4" customWidth="1"/>
    <col min="6" max="6" width="9.57421875" style="41" customWidth="1"/>
    <col min="7" max="7" width="11.8515625" style="4" customWidth="1"/>
    <col min="8" max="8" width="10.8515625" style="1" bestFit="1" customWidth="1"/>
    <col min="9" max="9" width="9.140625" style="197" customWidth="1"/>
    <col min="10" max="16384" width="9.140625" style="1" customWidth="1"/>
  </cols>
  <sheetData>
    <row r="1" spans="4:13" ht="13.5" customHeight="1" thickBot="1">
      <c r="D1" s="66" t="s">
        <v>167</v>
      </c>
      <c r="E1" s="54">
        <v>0</v>
      </c>
      <c r="G1" s="53"/>
      <c r="K1" s="37"/>
      <c r="L1" s="38" t="s">
        <v>4</v>
      </c>
      <c r="M1" s="39">
        <v>0</v>
      </c>
    </row>
    <row r="2" spans="4:6" ht="13.5" customHeight="1" thickBot="1">
      <c r="D2" s="66" t="s">
        <v>168</v>
      </c>
      <c r="E2" s="65">
        <v>0</v>
      </c>
      <c r="F2" s="40"/>
    </row>
    <row r="3" spans="1:7" ht="13.5" customHeight="1" thickBot="1">
      <c r="A3" s="29"/>
      <c r="B3" s="29"/>
      <c r="C3" s="29"/>
      <c r="D3" s="29"/>
      <c r="E3" s="29"/>
      <c r="F3" s="9"/>
      <c r="G3" s="29"/>
    </row>
    <row r="4" spans="1:9" s="3" customFormat="1" ht="45" customHeight="1" thickBot="1">
      <c r="A4" s="5" t="s">
        <v>1</v>
      </c>
      <c r="B4" s="23" t="s">
        <v>53</v>
      </c>
      <c r="C4" s="23" t="s">
        <v>57</v>
      </c>
      <c r="D4" s="23" t="s">
        <v>174</v>
      </c>
      <c r="E4" s="23" t="s">
        <v>40</v>
      </c>
      <c r="F4" s="6" t="s">
        <v>4</v>
      </c>
      <c r="G4" s="23" t="s">
        <v>171</v>
      </c>
      <c r="I4" s="198"/>
    </row>
    <row r="5" spans="1:9" s="2" customFormat="1" ht="12" customHeight="1" thickBot="1">
      <c r="A5" s="7" t="s">
        <v>0</v>
      </c>
      <c r="B5" s="24"/>
      <c r="C5" s="24"/>
      <c r="D5" s="24"/>
      <c r="E5" s="24"/>
      <c r="F5" s="8"/>
      <c r="G5" s="24"/>
      <c r="I5" s="199"/>
    </row>
    <row r="6" spans="1:9" s="12" customFormat="1" ht="13.5" customHeight="1">
      <c r="A6" s="31" t="s">
        <v>5</v>
      </c>
      <c r="B6" s="11">
        <v>91.04</v>
      </c>
      <c r="C6" s="11">
        <f>ROUND(B6*(100+$E$2)/100,2)</f>
        <v>91.04</v>
      </c>
      <c r="D6" s="26">
        <v>131.14</v>
      </c>
      <c r="E6" s="183">
        <f>ROUND((D6*(100-$E$1)/100),2)</f>
        <v>131.14</v>
      </c>
      <c r="F6" s="26">
        <f>M1</f>
        <v>0</v>
      </c>
      <c r="G6" s="26">
        <f aca="true" t="shared" si="0" ref="G6:G41">ROUND(E6*(100-F6)/100+C6,2)</f>
        <v>222.18</v>
      </c>
      <c r="I6" s="25"/>
    </row>
    <row r="7" spans="1:9" s="12" customFormat="1" ht="13.5" customHeight="1">
      <c r="A7" s="32" t="s">
        <v>6</v>
      </c>
      <c r="B7" s="14">
        <v>114.21</v>
      </c>
      <c r="C7" s="14">
        <f aca="true" t="shared" si="1" ref="C7:C72">ROUND(B7*(100+$E$2)/100,2)</f>
        <v>114.21</v>
      </c>
      <c r="D7" s="19">
        <v>158.53</v>
      </c>
      <c r="E7" s="184">
        <f aca="true" t="shared" si="2" ref="E7:E72">ROUND((D7*(100-$E$1)/100),2)</f>
        <v>158.53</v>
      </c>
      <c r="F7" s="19">
        <f>M1</f>
        <v>0</v>
      </c>
      <c r="G7" s="19">
        <f t="shared" si="0"/>
        <v>272.74</v>
      </c>
      <c r="I7" s="25"/>
    </row>
    <row r="8" spans="1:9" s="12" customFormat="1" ht="13.5" customHeight="1" thickBot="1">
      <c r="A8" s="33" t="s">
        <v>7</v>
      </c>
      <c r="B8" s="16">
        <v>112.28</v>
      </c>
      <c r="C8" s="16">
        <f t="shared" si="1"/>
        <v>112.28</v>
      </c>
      <c r="D8" s="27">
        <v>141.76</v>
      </c>
      <c r="E8" s="185">
        <f t="shared" si="2"/>
        <v>141.76</v>
      </c>
      <c r="F8" s="27">
        <f>M1</f>
        <v>0</v>
      </c>
      <c r="G8" s="27">
        <f t="shared" si="0"/>
        <v>254.04</v>
      </c>
      <c r="I8" s="25"/>
    </row>
    <row r="9" spans="1:9" s="12" customFormat="1" ht="13.5" customHeight="1">
      <c r="A9" s="31" t="s">
        <v>8</v>
      </c>
      <c r="B9" s="11">
        <v>91.04</v>
      </c>
      <c r="C9" s="11">
        <f t="shared" si="1"/>
        <v>91.04</v>
      </c>
      <c r="D9" s="26">
        <v>104.42</v>
      </c>
      <c r="E9" s="183">
        <f t="shared" si="2"/>
        <v>104.42</v>
      </c>
      <c r="F9" s="26">
        <f>M1</f>
        <v>0</v>
      </c>
      <c r="G9" s="26">
        <f t="shared" si="0"/>
        <v>195.46</v>
      </c>
      <c r="I9" s="25"/>
    </row>
    <row r="10" spans="1:9" s="12" customFormat="1" ht="13.5" customHeight="1">
      <c r="A10" s="32" t="s">
        <v>9</v>
      </c>
      <c r="B10" s="14">
        <v>114.21</v>
      </c>
      <c r="C10" s="14">
        <f t="shared" si="1"/>
        <v>114.21</v>
      </c>
      <c r="D10" s="19">
        <v>127.9</v>
      </c>
      <c r="E10" s="184">
        <f t="shared" si="2"/>
        <v>127.9</v>
      </c>
      <c r="F10" s="19">
        <f>M1</f>
        <v>0</v>
      </c>
      <c r="G10" s="19">
        <f t="shared" si="0"/>
        <v>242.11</v>
      </c>
      <c r="I10" s="25"/>
    </row>
    <row r="11" spans="1:9" s="12" customFormat="1" ht="13.5" customHeight="1" thickBot="1">
      <c r="A11" s="33" t="s">
        <v>10</v>
      </c>
      <c r="B11" s="16">
        <v>112.26</v>
      </c>
      <c r="C11" s="16">
        <f t="shared" si="1"/>
        <v>112.26</v>
      </c>
      <c r="D11" s="27">
        <v>118.49</v>
      </c>
      <c r="E11" s="185">
        <f t="shared" si="2"/>
        <v>118.49</v>
      </c>
      <c r="F11" s="27">
        <f>M1</f>
        <v>0</v>
      </c>
      <c r="G11" s="27">
        <f t="shared" si="0"/>
        <v>230.75</v>
      </c>
      <c r="I11" s="25"/>
    </row>
    <row r="12" spans="1:9" s="12" customFormat="1" ht="13.5" customHeight="1">
      <c r="A12" s="31" t="s">
        <v>11</v>
      </c>
      <c r="B12" s="11">
        <v>99.46</v>
      </c>
      <c r="C12" s="11">
        <f t="shared" si="1"/>
        <v>99.46</v>
      </c>
      <c r="D12" s="26">
        <v>138.8</v>
      </c>
      <c r="E12" s="183">
        <f t="shared" si="2"/>
        <v>138.8</v>
      </c>
      <c r="F12" s="26">
        <f>M1</f>
        <v>0</v>
      </c>
      <c r="G12" s="26">
        <f t="shared" si="0"/>
        <v>238.26</v>
      </c>
      <c r="I12" s="25"/>
    </row>
    <row r="13" spans="1:9" s="12" customFormat="1" ht="13.5" customHeight="1">
      <c r="A13" s="32" t="s">
        <v>12</v>
      </c>
      <c r="B13" s="14">
        <v>114.21</v>
      </c>
      <c r="C13" s="14">
        <f t="shared" si="1"/>
        <v>114.21</v>
      </c>
      <c r="D13" s="19">
        <v>160.47</v>
      </c>
      <c r="E13" s="184">
        <f t="shared" si="2"/>
        <v>160.47</v>
      </c>
      <c r="F13" s="19">
        <f>M1</f>
        <v>0</v>
      </c>
      <c r="G13" s="19">
        <f t="shared" si="0"/>
        <v>274.68</v>
      </c>
      <c r="I13" s="25"/>
    </row>
    <row r="14" spans="1:9" s="12" customFormat="1" ht="13.5" customHeight="1" thickBot="1">
      <c r="A14" s="33" t="s">
        <v>13</v>
      </c>
      <c r="B14" s="16">
        <v>124.1</v>
      </c>
      <c r="C14" s="16">
        <f t="shared" si="1"/>
        <v>124.1</v>
      </c>
      <c r="D14" s="27">
        <v>154.21</v>
      </c>
      <c r="E14" s="185">
        <f t="shared" si="2"/>
        <v>154.21</v>
      </c>
      <c r="F14" s="27">
        <f>M1</f>
        <v>0</v>
      </c>
      <c r="G14" s="27">
        <f t="shared" si="0"/>
        <v>278.31</v>
      </c>
      <c r="I14" s="25"/>
    </row>
    <row r="15" spans="1:9" s="12" customFormat="1" ht="13.5" customHeight="1">
      <c r="A15" s="31" t="s">
        <v>14</v>
      </c>
      <c r="B15" s="11">
        <v>99.84</v>
      </c>
      <c r="C15" s="11">
        <f t="shared" si="1"/>
        <v>99.84</v>
      </c>
      <c r="D15" s="26">
        <v>169.24</v>
      </c>
      <c r="E15" s="183">
        <f t="shared" si="2"/>
        <v>169.24</v>
      </c>
      <c r="F15" s="26">
        <f>M1</f>
        <v>0</v>
      </c>
      <c r="G15" s="26">
        <f t="shared" si="0"/>
        <v>269.08</v>
      </c>
      <c r="I15" s="25"/>
    </row>
    <row r="16" spans="1:9" s="12" customFormat="1" ht="13.5" customHeight="1">
      <c r="A16" s="32" t="s">
        <v>15</v>
      </c>
      <c r="B16" s="14">
        <v>115.62</v>
      </c>
      <c r="C16" s="14">
        <f t="shared" si="1"/>
        <v>115.62</v>
      </c>
      <c r="D16" s="19">
        <v>191.54</v>
      </c>
      <c r="E16" s="184">
        <f t="shared" si="2"/>
        <v>191.54</v>
      </c>
      <c r="F16" s="19">
        <f>M1</f>
        <v>0</v>
      </c>
      <c r="G16" s="19">
        <f t="shared" si="0"/>
        <v>307.16</v>
      </c>
      <c r="I16" s="25"/>
    </row>
    <row r="17" spans="1:9" s="12" customFormat="1" ht="13.5" customHeight="1" thickBot="1">
      <c r="A17" s="34" t="s">
        <v>16</v>
      </c>
      <c r="B17" s="16">
        <v>124.45</v>
      </c>
      <c r="C17" s="16">
        <f t="shared" si="1"/>
        <v>124.45</v>
      </c>
      <c r="D17" s="27">
        <v>187.83</v>
      </c>
      <c r="E17" s="185">
        <f t="shared" si="2"/>
        <v>187.83</v>
      </c>
      <c r="F17" s="27">
        <f>M1</f>
        <v>0</v>
      </c>
      <c r="G17" s="27">
        <f t="shared" si="0"/>
        <v>312.28</v>
      </c>
      <c r="I17" s="25"/>
    </row>
    <row r="18" spans="1:9" s="12" customFormat="1" ht="13.5" customHeight="1">
      <c r="A18" s="31" t="s">
        <v>17</v>
      </c>
      <c r="B18" s="11">
        <v>98.43</v>
      </c>
      <c r="C18" s="11">
        <f t="shared" si="1"/>
        <v>98.43</v>
      </c>
      <c r="D18" s="26">
        <v>124.06</v>
      </c>
      <c r="E18" s="183">
        <f t="shared" si="2"/>
        <v>124.06</v>
      </c>
      <c r="F18" s="26">
        <f>M1</f>
        <v>0</v>
      </c>
      <c r="G18" s="26">
        <f t="shared" si="0"/>
        <v>222.49</v>
      </c>
      <c r="I18" s="25"/>
    </row>
    <row r="19" spans="1:9" s="12" customFormat="1" ht="13.5" customHeight="1">
      <c r="A19" s="32" t="s">
        <v>18</v>
      </c>
      <c r="B19" s="14">
        <v>116</v>
      </c>
      <c r="C19" s="14">
        <f t="shared" si="1"/>
        <v>116</v>
      </c>
      <c r="D19" s="19">
        <v>141.62</v>
      </c>
      <c r="E19" s="184">
        <f t="shared" si="2"/>
        <v>141.62</v>
      </c>
      <c r="F19" s="19">
        <f>M1</f>
        <v>0</v>
      </c>
      <c r="G19" s="19">
        <f t="shared" si="0"/>
        <v>257.62</v>
      </c>
      <c r="I19" s="25"/>
    </row>
    <row r="20" spans="1:9" s="12" customFormat="1" ht="13.5" customHeight="1" thickBot="1">
      <c r="A20" s="33" t="s">
        <v>19</v>
      </c>
      <c r="B20" s="16">
        <v>117.48</v>
      </c>
      <c r="C20" s="16">
        <f t="shared" si="1"/>
        <v>117.48</v>
      </c>
      <c r="D20" s="27">
        <v>136.93</v>
      </c>
      <c r="E20" s="185">
        <f t="shared" si="2"/>
        <v>136.93</v>
      </c>
      <c r="F20" s="27">
        <f>M1</f>
        <v>0</v>
      </c>
      <c r="G20" s="27">
        <f t="shared" si="0"/>
        <v>254.41</v>
      </c>
      <c r="I20" s="25"/>
    </row>
    <row r="21" spans="1:9" s="12" customFormat="1" ht="13.5" customHeight="1">
      <c r="A21" s="36" t="s">
        <v>55</v>
      </c>
      <c r="B21" s="18">
        <v>170.83</v>
      </c>
      <c r="C21" s="18">
        <f t="shared" si="1"/>
        <v>170.83</v>
      </c>
      <c r="D21" s="28">
        <v>275.58</v>
      </c>
      <c r="E21" s="186">
        <f t="shared" si="2"/>
        <v>275.58</v>
      </c>
      <c r="F21" s="28">
        <f>M1</f>
        <v>0</v>
      </c>
      <c r="G21" s="28">
        <f t="shared" si="0"/>
        <v>446.41</v>
      </c>
      <c r="I21" s="25"/>
    </row>
    <row r="22" spans="1:9" s="12" customFormat="1" ht="13.5" customHeight="1">
      <c r="A22" s="63" t="s">
        <v>38</v>
      </c>
      <c r="B22" s="18">
        <v>130.45</v>
      </c>
      <c r="C22" s="18">
        <f t="shared" si="1"/>
        <v>130.45</v>
      </c>
      <c r="D22" s="28">
        <v>267.4</v>
      </c>
      <c r="E22" s="186">
        <f t="shared" si="2"/>
        <v>267.4</v>
      </c>
      <c r="F22" s="28">
        <f>M1</f>
        <v>0</v>
      </c>
      <c r="G22" s="70">
        <f t="shared" si="0"/>
        <v>397.85</v>
      </c>
      <c r="H22" s="201"/>
      <c r="I22" s="25"/>
    </row>
    <row r="23" spans="1:9" s="12" customFormat="1" ht="13.5" customHeight="1">
      <c r="A23" s="63" t="s">
        <v>56</v>
      </c>
      <c r="B23" s="18">
        <v>178.15</v>
      </c>
      <c r="C23" s="18">
        <f t="shared" si="1"/>
        <v>178.15</v>
      </c>
      <c r="D23" s="28">
        <v>440.99</v>
      </c>
      <c r="E23" s="186">
        <f t="shared" si="2"/>
        <v>440.99</v>
      </c>
      <c r="F23" s="28">
        <f>M1</f>
        <v>0</v>
      </c>
      <c r="G23" s="70">
        <f t="shared" si="0"/>
        <v>619.14</v>
      </c>
      <c r="H23" s="201"/>
      <c r="I23" s="25"/>
    </row>
    <row r="24" spans="1:9" s="12" customFormat="1" ht="13.5" customHeight="1">
      <c r="A24" s="63" t="s">
        <v>26</v>
      </c>
      <c r="B24" s="14">
        <v>254.64</v>
      </c>
      <c r="C24" s="14">
        <f t="shared" si="1"/>
        <v>254.64</v>
      </c>
      <c r="D24" s="19">
        <v>282.35</v>
      </c>
      <c r="E24" s="184">
        <f t="shared" si="2"/>
        <v>282.35</v>
      </c>
      <c r="F24" s="19">
        <f>M1</f>
        <v>0</v>
      </c>
      <c r="G24" s="43">
        <f t="shared" si="0"/>
        <v>536.99</v>
      </c>
      <c r="H24" s="202"/>
      <c r="I24" s="25"/>
    </row>
    <row r="25" spans="1:9" s="12" customFormat="1" ht="13.5" customHeight="1">
      <c r="A25" s="35" t="s">
        <v>46</v>
      </c>
      <c r="B25" s="14">
        <v>257.96</v>
      </c>
      <c r="C25" s="14">
        <f t="shared" si="1"/>
        <v>257.96</v>
      </c>
      <c r="D25" s="19">
        <v>305.88</v>
      </c>
      <c r="E25" s="184">
        <f t="shared" si="2"/>
        <v>305.88</v>
      </c>
      <c r="F25" s="14">
        <f>M1</f>
        <v>0</v>
      </c>
      <c r="G25" s="43">
        <f t="shared" si="0"/>
        <v>563.84</v>
      </c>
      <c r="H25" s="202"/>
      <c r="I25" s="25"/>
    </row>
    <row r="26" spans="1:9" s="12" customFormat="1" ht="14.25" customHeight="1">
      <c r="A26" s="35" t="s">
        <v>47</v>
      </c>
      <c r="B26" s="19">
        <v>435.33</v>
      </c>
      <c r="C26" s="19">
        <f t="shared" si="1"/>
        <v>435.33</v>
      </c>
      <c r="D26" s="19">
        <v>407.47</v>
      </c>
      <c r="E26" s="184">
        <f t="shared" si="2"/>
        <v>407.47</v>
      </c>
      <c r="F26" s="14">
        <f>M1</f>
        <v>0</v>
      </c>
      <c r="G26" s="43">
        <f t="shared" si="0"/>
        <v>842.8</v>
      </c>
      <c r="H26" s="202"/>
      <c r="I26" s="25"/>
    </row>
    <row r="27" spans="1:9" s="12" customFormat="1" ht="13.5" customHeight="1">
      <c r="A27" s="35" t="s">
        <v>42</v>
      </c>
      <c r="B27" s="19">
        <v>435.33</v>
      </c>
      <c r="C27" s="19">
        <f t="shared" si="1"/>
        <v>435.33</v>
      </c>
      <c r="D27" s="19">
        <v>541.18</v>
      </c>
      <c r="E27" s="184">
        <f t="shared" si="2"/>
        <v>541.18</v>
      </c>
      <c r="F27" s="19">
        <f>M1</f>
        <v>0</v>
      </c>
      <c r="G27" s="43">
        <f t="shared" si="0"/>
        <v>976.51</v>
      </c>
      <c r="H27" s="202"/>
      <c r="I27" s="25"/>
    </row>
    <row r="28" spans="1:9" s="12" customFormat="1" ht="13.5" customHeight="1">
      <c r="A28" s="35" t="s">
        <v>44</v>
      </c>
      <c r="B28" s="19">
        <v>112.9</v>
      </c>
      <c r="C28" s="19">
        <f t="shared" si="1"/>
        <v>112.9</v>
      </c>
      <c r="D28" s="19">
        <v>188.24</v>
      </c>
      <c r="E28" s="184">
        <f t="shared" si="2"/>
        <v>188.24</v>
      </c>
      <c r="F28" s="19">
        <f>M1</f>
        <v>0</v>
      </c>
      <c r="G28" s="43">
        <f t="shared" si="0"/>
        <v>301.14</v>
      </c>
      <c r="H28" s="202"/>
      <c r="I28" s="25"/>
    </row>
    <row r="29" spans="1:9" s="12" customFormat="1" ht="13.5" customHeight="1">
      <c r="A29" s="35" t="s">
        <v>43</v>
      </c>
      <c r="B29" s="19">
        <v>112.9</v>
      </c>
      <c r="C29" s="19">
        <f t="shared" si="1"/>
        <v>112.9</v>
      </c>
      <c r="D29" s="19">
        <v>229.41</v>
      </c>
      <c r="E29" s="184">
        <f t="shared" si="2"/>
        <v>229.41</v>
      </c>
      <c r="F29" s="19">
        <f>M1</f>
        <v>0</v>
      </c>
      <c r="G29" s="43">
        <f t="shared" si="0"/>
        <v>342.31</v>
      </c>
      <c r="H29" s="202"/>
      <c r="I29" s="25"/>
    </row>
    <row r="30" spans="1:9" s="12" customFormat="1" ht="13.5" customHeight="1">
      <c r="A30" s="35" t="s">
        <v>24</v>
      </c>
      <c r="B30" s="14">
        <v>188.1</v>
      </c>
      <c r="C30" s="14">
        <f t="shared" si="1"/>
        <v>188.1</v>
      </c>
      <c r="D30" s="19">
        <v>147.06</v>
      </c>
      <c r="E30" s="184">
        <f t="shared" si="2"/>
        <v>147.06</v>
      </c>
      <c r="F30" s="19">
        <f>M1</f>
        <v>0</v>
      </c>
      <c r="G30" s="43">
        <f t="shared" si="0"/>
        <v>335.16</v>
      </c>
      <c r="H30" s="202"/>
      <c r="I30" s="25"/>
    </row>
    <row r="31" spans="1:9" s="12" customFormat="1" ht="12.75" customHeight="1">
      <c r="A31" s="35" t="s">
        <v>30</v>
      </c>
      <c r="B31" s="19">
        <v>188.1</v>
      </c>
      <c r="C31" s="19">
        <f t="shared" si="1"/>
        <v>188.1</v>
      </c>
      <c r="D31" s="19">
        <v>200</v>
      </c>
      <c r="E31" s="184">
        <f t="shared" si="2"/>
        <v>200</v>
      </c>
      <c r="F31" s="19">
        <f>M1</f>
        <v>0</v>
      </c>
      <c r="G31" s="43">
        <f t="shared" si="0"/>
        <v>388.1</v>
      </c>
      <c r="H31" s="202"/>
      <c r="I31" s="25"/>
    </row>
    <row r="32" spans="1:9" s="12" customFormat="1" ht="14.25" customHeight="1">
      <c r="A32" s="35" t="s">
        <v>25</v>
      </c>
      <c r="B32" s="19">
        <v>274.11</v>
      </c>
      <c r="C32" s="19">
        <f t="shared" si="1"/>
        <v>274.11</v>
      </c>
      <c r="D32" s="19">
        <v>240.65</v>
      </c>
      <c r="E32" s="184">
        <f t="shared" si="2"/>
        <v>240.65</v>
      </c>
      <c r="F32" s="19">
        <f>M1</f>
        <v>0</v>
      </c>
      <c r="G32" s="43">
        <f t="shared" si="0"/>
        <v>514.76</v>
      </c>
      <c r="H32" s="202"/>
      <c r="I32" s="25"/>
    </row>
    <row r="33" spans="1:9" s="12" customFormat="1" ht="13.5" customHeight="1">
      <c r="A33" s="35" t="s">
        <v>41</v>
      </c>
      <c r="B33" s="19">
        <v>274.11</v>
      </c>
      <c r="C33" s="19">
        <f t="shared" si="1"/>
        <v>274.11</v>
      </c>
      <c r="D33" s="19">
        <v>288.24</v>
      </c>
      <c r="E33" s="184">
        <f t="shared" si="2"/>
        <v>288.24</v>
      </c>
      <c r="F33" s="19">
        <f>M1</f>
        <v>0</v>
      </c>
      <c r="G33" s="43">
        <f t="shared" si="0"/>
        <v>562.35</v>
      </c>
      <c r="H33" s="202"/>
      <c r="I33" s="25"/>
    </row>
    <row r="34" spans="1:9" s="12" customFormat="1" ht="13.5" customHeight="1">
      <c r="A34" s="35" t="s">
        <v>28</v>
      </c>
      <c r="B34" s="19">
        <v>108.78</v>
      </c>
      <c r="C34" s="19">
        <f t="shared" si="1"/>
        <v>108.78</v>
      </c>
      <c r="D34" s="19">
        <v>94.12</v>
      </c>
      <c r="E34" s="184">
        <f t="shared" si="2"/>
        <v>94.12</v>
      </c>
      <c r="F34" s="19">
        <f>M1</f>
        <v>0</v>
      </c>
      <c r="G34" s="43">
        <f t="shared" si="0"/>
        <v>202.9</v>
      </c>
      <c r="H34" s="202"/>
      <c r="I34" s="25"/>
    </row>
    <row r="35" spans="1:9" s="12" customFormat="1" ht="13.5" customHeight="1">
      <c r="A35" s="35" t="s">
        <v>22</v>
      </c>
      <c r="B35" s="14">
        <v>282.1</v>
      </c>
      <c r="C35" s="14">
        <f t="shared" si="1"/>
        <v>282.1</v>
      </c>
      <c r="D35" s="19">
        <v>191.74</v>
      </c>
      <c r="E35" s="184">
        <f t="shared" si="2"/>
        <v>191.74</v>
      </c>
      <c r="F35" s="19">
        <f>M1</f>
        <v>0</v>
      </c>
      <c r="G35" s="43">
        <f t="shared" si="0"/>
        <v>473.84</v>
      </c>
      <c r="H35" s="202"/>
      <c r="I35" s="25"/>
    </row>
    <row r="36" spans="1:9" s="12" customFormat="1" ht="13.5" customHeight="1">
      <c r="A36" s="35" t="s">
        <v>23</v>
      </c>
      <c r="B36" s="14">
        <v>282.1</v>
      </c>
      <c r="C36" s="14">
        <f t="shared" si="1"/>
        <v>282.1</v>
      </c>
      <c r="D36" s="19">
        <v>334.25</v>
      </c>
      <c r="E36" s="184">
        <f t="shared" si="2"/>
        <v>334.25</v>
      </c>
      <c r="F36" s="19">
        <f>M1</f>
        <v>0</v>
      </c>
      <c r="G36" s="43">
        <f t="shared" si="0"/>
        <v>616.35</v>
      </c>
      <c r="H36" s="202"/>
      <c r="I36" s="25"/>
    </row>
    <row r="37" spans="1:9" s="12" customFormat="1" ht="13.5" customHeight="1">
      <c r="A37" s="35" t="s">
        <v>21</v>
      </c>
      <c r="B37" s="14">
        <v>150.26</v>
      </c>
      <c r="C37" s="14">
        <f t="shared" si="1"/>
        <v>150.26</v>
      </c>
      <c r="D37" s="19">
        <v>95.91</v>
      </c>
      <c r="E37" s="184">
        <f t="shared" si="2"/>
        <v>95.91</v>
      </c>
      <c r="F37" s="19">
        <f>M1</f>
        <v>0</v>
      </c>
      <c r="G37" s="43">
        <f t="shared" si="0"/>
        <v>246.17</v>
      </c>
      <c r="H37" s="202"/>
      <c r="I37" s="25"/>
    </row>
    <row r="38" spans="1:9" s="12" customFormat="1" ht="13.5" customHeight="1">
      <c r="A38" s="35" t="s">
        <v>29</v>
      </c>
      <c r="B38" s="19">
        <v>150.26</v>
      </c>
      <c r="C38" s="19">
        <f t="shared" si="1"/>
        <v>150.26</v>
      </c>
      <c r="D38" s="19">
        <v>120.32</v>
      </c>
      <c r="E38" s="184">
        <f t="shared" si="2"/>
        <v>120.32</v>
      </c>
      <c r="F38" s="19">
        <f>M1</f>
        <v>0</v>
      </c>
      <c r="G38" s="43">
        <f t="shared" si="0"/>
        <v>270.58</v>
      </c>
      <c r="H38" s="202"/>
      <c r="I38" s="25"/>
    </row>
    <row r="39" spans="1:9" s="12" customFormat="1" ht="13.5" customHeight="1">
      <c r="A39" s="35" t="s">
        <v>27</v>
      </c>
      <c r="B39" s="14">
        <v>301.18</v>
      </c>
      <c r="C39" s="14">
        <f t="shared" si="1"/>
        <v>301.18</v>
      </c>
      <c r="D39" s="19">
        <v>240.65</v>
      </c>
      <c r="E39" s="184">
        <f t="shared" si="2"/>
        <v>240.65</v>
      </c>
      <c r="F39" s="19">
        <f>M1</f>
        <v>0</v>
      </c>
      <c r="G39" s="43">
        <f t="shared" si="0"/>
        <v>541.83</v>
      </c>
      <c r="H39" s="202"/>
      <c r="I39" s="25"/>
    </row>
    <row r="40" spans="1:9" s="12" customFormat="1" ht="13.5" customHeight="1">
      <c r="A40" s="35" t="s">
        <v>45</v>
      </c>
      <c r="B40" s="20">
        <v>292.74</v>
      </c>
      <c r="C40" s="20">
        <f t="shared" si="1"/>
        <v>292.74</v>
      </c>
      <c r="D40" s="30">
        <v>458.41</v>
      </c>
      <c r="E40" s="187">
        <f t="shared" si="2"/>
        <v>458.41</v>
      </c>
      <c r="F40" s="20">
        <f>M1</f>
        <v>0</v>
      </c>
      <c r="G40" s="77">
        <f t="shared" si="0"/>
        <v>751.15</v>
      </c>
      <c r="H40" s="202"/>
      <c r="I40" s="25"/>
    </row>
    <row r="41" spans="1:9" s="12" customFormat="1" ht="13.5" customHeight="1" thickBot="1">
      <c r="A41" s="35" t="s">
        <v>20</v>
      </c>
      <c r="B41" s="14">
        <v>323.04</v>
      </c>
      <c r="C41" s="14">
        <f t="shared" si="1"/>
        <v>323.04</v>
      </c>
      <c r="D41" s="19">
        <v>113.77</v>
      </c>
      <c r="E41" s="184">
        <f t="shared" si="2"/>
        <v>113.77</v>
      </c>
      <c r="F41" s="19">
        <f>M1</f>
        <v>0</v>
      </c>
      <c r="G41" s="43">
        <f t="shared" si="0"/>
        <v>436.81</v>
      </c>
      <c r="H41" s="202"/>
      <c r="I41" s="25"/>
    </row>
    <row r="42" spans="1:9" s="22" customFormat="1" ht="11.25" customHeight="1" thickBot="1">
      <c r="A42" s="7" t="s">
        <v>2</v>
      </c>
      <c r="B42" s="21"/>
      <c r="C42" s="21"/>
      <c r="D42" s="21"/>
      <c r="E42" s="21"/>
      <c r="F42" s="21"/>
      <c r="G42" s="21"/>
      <c r="I42" s="200"/>
    </row>
    <row r="43" spans="1:9" s="12" customFormat="1" ht="13.5" customHeight="1">
      <c r="A43" s="31" t="s">
        <v>5</v>
      </c>
      <c r="B43" s="11">
        <v>55.87</v>
      </c>
      <c r="C43" s="11">
        <f t="shared" si="1"/>
        <v>55.87</v>
      </c>
      <c r="D43" s="26">
        <v>131.14</v>
      </c>
      <c r="E43" s="183">
        <f t="shared" si="2"/>
        <v>131.14</v>
      </c>
      <c r="F43" s="26">
        <f>M1</f>
        <v>0</v>
      </c>
      <c r="G43" s="26">
        <f aca="true" t="shared" si="3" ref="G43:G88">ROUND(E43*(100-F43)/100+C43,2)</f>
        <v>187.01</v>
      </c>
      <c r="I43" s="25"/>
    </row>
    <row r="44" spans="1:9" s="12" customFormat="1" ht="13.5" customHeight="1">
      <c r="A44" s="32" t="s">
        <v>6</v>
      </c>
      <c r="B44" s="14">
        <v>55.87</v>
      </c>
      <c r="C44" s="14">
        <f t="shared" si="1"/>
        <v>55.87</v>
      </c>
      <c r="D44" s="19">
        <v>158.53</v>
      </c>
      <c r="E44" s="184">
        <f t="shared" si="2"/>
        <v>158.53</v>
      </c>
      <c r="F44" s="19">
        <f>M1</f>
        <v>0</v>
      </c>
      <c r="G44" s="19">
        <f t="shared" si="3"/>
        <v>214.4</v>
      </c>
      <c r="I44" s="25"/>
    </row>
    <row r="45" spans="1:9" s="12" customFormat="1" ht="13.5" customHeight="1" thickBot="1">
      <c r="A45" s="33" t="s">
        <v>7</v>
      </c>
      <c r="B45" s="16">
        <v>77.1</v>
      </c>
      <c r="C45" s="16">
        <f t="shared" si="1"/>
        <v>77.1</v>
      </c>
      <c r="D45" s="27">
        <v>141.76</v>
      </c>
      <c r="E45" s="185">
        <f t="shared" si="2"/>
        <v>141.76</v>
      </c>
      <c r="F45" s="27">
        <f>M1</f>
        <v>0</v>
      </c>
      <c r="G45" s="27">
        <f t="shared" si="3"/>
        <v>218.86</v>
      </c>
      <c r="I45" s="25"/>
    </row>
    <row r="46" spans="1:9" s="12" customFormat="1" ht="13.5" customHeight="1">
      <c r="A46" s="31" t="s">
        <v>8</v>
      </c>
      <c r="B46" s="11">
        <v>55.87</v>
      </c>
      <c r="C46" s="11">
        <f t="shared" si="1"/>
        <v>55.87</v>
      </c>
      <c r="D46" s="26">
        <v>104.42</v>
      </c>
      <c r="E46" s="183">
        <f t="shared" si="2"/>
        <v>104.42</v>
      </c>
      <c r="F46" s="26">
        <f>M1</f>
        <v>0</v>
      </c>
      <c r="G46" s="26">
        <f t="shared" si="3"/>
        <v>160.29</v>
      </c>
      <c r="I46" s="25"/>
    </row>
    <row r="47" spans="1:9" s="12" customFormat="1" ht="13.5" customHeight="1">
      <c r="A47" s="32" t="s">
        <v>9</v>
      </c>
      <c r="B47" s="14">
        <v>55.87</v>
      </c>
      <c r="C47" s="14">
        <f t="shared" si="1"/>
        <v>55.87</v>
      </c>
      <c r="D47" s="19">
        <v>127.9</v>
      </c>
      <c r="E47" s="184">
        <f t="shared" si="2"/>
        <v>127.9</v>
      </c>
      <c r="F47" s="19">
        <f>M1</f>
        <v>0</v>
      </c>
      <c r="G47" s="19">
        <f t="shared" si="3"/>
        <v>183.77</v>
      </c>
      <c r="I47" s="25"/>
    </row>
    <row r="48" spans="1:9" s="12" customFormat="1" ht="13.5" customHeight="1" thickBot="1">
      <c r="A48" s="33" t="s">
        <v>10</v>
      </c>
      <c r="B48" s="16">
        <v>77.08</v>
      </c>
      <c r="C48" s="16">
        <f t="shared" si="1"/>
        <v>77.08</v>
      </c>
      <c r="D48" s="27">
        <v>118.49</v>
      </c>
      <c r="E48" s="185">
        <f t="shared" si="2"/>
        <v>118.49</v>
      </c>
      <c r="F48" s="27">
        <f>M1</f>
        <v>0</v>
      </c>
      <c r="G48" s="27">
        <f t="shared" si="3"/>
        <v>195.57</v>
      </c>
      <c r="I48" s="25"/>
    </row>
    <row r="49" spans="1:9" s="12" customFormat="1" ht="13.5" customHeight="1">
      <c r="A49" s="31" t="s">
        <v>11</v>
      </c>
      <c r="B49" s="11">
        <v>59.39</v>
      </c>
      <c r="C49" s="11">
        <f t="shared" si="1"/>
        <v>59.39</v>
      </c>
      <c r="D49" s="26">
        <v>138.8</v>
      </c>
      <c r="E49" s="183">
        <f t="shared" si="2"/>
        <v>138.8</v>
      </c>
      <c r="F49" s="26">
        <f>M1</f>
        <v>0</v>
      </c>
      <c r="G49" s="26">
        <f t="shared" si="3"/>
        <v>198.19</v>
      </c>
      <c r="I49" s="25"/>
    </row>
    <row r="50" spans="1:9" s="12" customFormat="1" ht="13.5" customHeight="1">
      <c r="A50" s="32" t="s">
        <v>12</v>
      </c>
      <c r="B50" s="14">
        <v>55.87</v>
      </c>
      <c r="C50" s="14">
        <f t="shared" si="1"/>
        <v>55.87</v>
      </c>
      <c r="D50" s="19">
        <v>160.47</v>
      </c>
      <c r="E50" s="184">
        <f t="shared" si="2"/>
        <v>160.47</v>
      </c>
      <c r="F50" s="19">
        <f>M1</f>
        <v>0</v>
      </c>
      <c r="G50" s="19">
        <f t="shared" si="3"/>
        <v>216.34</v>
      </c>
      <c r="I50" s="25"/>
    </row>
    <row r="51" spans="1:9" s="12" customFormat="1" ht="13.5" customHeight="1" thickBot="1">
      <c r="A51" s="33" t="s">
        <v>13</v>
      </c>
      <c r="B51" s="16">
        <v>84.02</v>
      </c>
      <c r="C51" s="16">
        <f t="shared" si="1"/>
        <v>84.02</v>
      </c>
      <c r="D51" s="27">
        <v>154.21</v>
      </c>
      <c r="E51" s="185">
        <f t="shared" si="2"/>
        <v>154.21</v>
      </c>
      <c r="F51" s="27">
        <f>M1</f>
        <v>0</v>
      </c>
      <c r="G51" s="27">
        <f t="shared" si="3"/>
        <v>238.23</v>
      </c>
      <c r="I51" s="25"/>
    </row>
    <row r="52" spans="1:9" s="12" customFormat="1" ht="13.5" customHeight="1">
      <c r="A52" s="31" t="s">
        <v>14</v>
      </c>
      <c r="B52" s="11">
        <v>59.75</v>
      </c>
      <c r="C52" s="11">
        <f t="shared" si="1"/>
        <v>59.75</v>
      </c>
      <c r="D52" s="26">
        <v>169.24</v>
      </c>
      <c r="E52" s="183">
        <f t="shared" si="2"/>
        <v>169.24</v>
      </c>
      <c r="F52" s="26">
        <f>M1</f>
        <v>0</v>
      </c>
      <c r="G52" s="26">
        <f t="shared" si="3"/>
        <v>228.99</v>
      </c>
      <c r="I52" s="25"/>
    </row>
    <row r="53" spans="1:9" s="12" customFormat="1" ht="13.5" customHeight="1">
      <c r="A53" s="32" t="s">
        <v>15</v>
      </c>
      <c r="B53" s="14">
        <v>55.87</v>
      </c>
      <c r="C53" s="14">
        <f t="shared" si="1"/>
        <v>55.87</v>
      </c>
      <c r="D53" s="19">
        <v>191.54</v>
      </c>
      <c r="E53" s="184">
        <f t="shared" si="2"/>
        <v>191.54</v>
      </c>
      <c r="F53" s="19">
        <f>M1</f>
        <v>0</v>
      </c>
      <c r="G53" s="19">
        <f t="shared" si="3"/>
        <v>247.41</v>
      </c>
      <c r="I53" s="25"/>
    </row>
    <row r="54" spans="1:10" s="12" customFormat="1" ht="13.5" customHeight="1" thickBot="1">
      <c r="A54" s="34" t="s">
        <v>16</v>
      </c>
      <c r="B54" s="16">
        <v>84.38</v>
      </c>
      <c r="C54" s="16">
        <f t="shared" si="1"/>
        <v>84.38</v>
      </c>
      <c r="D54" s="27">
        <v>187.83</v>
      </c>
      <c r="E54" s="185">
        <f t="shared" si="2"/>
        <v>187.83</v>
      </c>
      <c r="F54" s="27">
        <f>M1</f>
        <v>0</v>
      </c>
      <c r="G54" s="27">
        <f t="shared" si="3"/>
        <v>272.21</v>
      </c>
      <c r="I54" s="25"/>
      <c r="J54" s="196"/>
    </row>
    <row r="55" spans="1:10" s="12" customFormat="1" ht="13.5" customHeight="1">
      <c r="A55" s="31" t="s">
        <v>17</v>
      </c>
      <c r="B55" s="11">
        <v>58.36</v>
      </c>
      <c r="C55" s="11">
        <f t="shared" si="1"/>
        <v>58.36</v>
      </c>
      <c r="D55" s="26">
        <v>124.06</v>
      </c>
      <c r="E55" s="183">
        <f t="shared" si="2"/>
        <v>124.06</v>
      </c>
      <c r="F55" s="26">
        <f>M1</f>
        <v>0</v>
      </c>
      <c r="G55" s="26">
        <f t="shared" si="3"/>
        <v>182.42</v>
      </c>
      <c r="I55" s="25"/>
      <c r="J55" s="25"/>
    </row>
    <row r="56" spans="1:10" s="12" customFormat="1" ht="13.5" customHeight="1">
      <c r="A56" s="32" t="s">
        <v>18</v>
      </c>
      <c r="B56" s="14">
        <v>56.24</v>
      </c>
      <c r="C56" s="14">
        <f t="shared" si="1"/>
        <v>56.24</v>
      </c>
      <c r="D56" s="19">
        <v>141.62</v>
      </c>
      <c r="E56" s="184">
        <f t="shared" si="2"/>
        <v>141.62</v>
      </c>
      <c r="F56" s="19">
        <f>M1</f>
        <v>0</v>
      </c>
      <c r="G56" s="19">
        <f t="shared" si="3"/>
        <v>197.86</v>
      </c>
      <c r="I56" s="25"/>
      <c r="J56" s="25"/>
    </row>
    <row r="57" spans="1:10" s="12" customFormat="1" ht="13.5" customHeight="1" thickBot="1">
      <c r="A57" s="33" t="s">
        <v>19</v>
      </c>
      <c r="B57" s="16">
        <v>78.03</v>
      </c>
      <c r="C57" s="16">
        <f t="shared" si="1"/>
        <v>78.03</v>
      </c>
      <c r="D57" s="27">
        <v>136.93</v>
      </c>
      <c r="E57" s="185">
        <f t="shared" si="2"/>
        <v>136.93</v>
      </c>
      <c r="F57" s="27">
        <f>M1</f>
        <v>0</v>
      </c>
      <c r="G57" s="27">
        <f t="shared" si="3"/>
        <v>214.96</v>
      </c>
      <c r="I57" s="25"/>
      <c r="J57" s="25"/>
    </row>
    <row r="58" spans="1:10" s="12" customFormat="1" ht="13.5" customHeight="1">
      <c r="A58" s="10" t="s">
        <v>31</v>
      </c>
      <c r="B58" s="11">
        <v>44.17</v>
      </c>
      <c r="C58" s="11">
        <f t="shared" si="1"/>
        <v>44.17</v>
      </c>
      <c r="D58" s="42">
        <v>26.52</v>
      </c>
      <c r="E58" s="183">
        <f t="shared" si="2"/>
        <v>26.52</v>
      </c>
      <c r="F58" s="26">
        <f>M1</f>
        <v>0</v>
      </c>
      <c r="G58" s="26">
        <f t="shared" si="3"/>
        <v>70.69</v>
      </c>
      <c r="I58" s="25"/>
      <c r="J58" s="196"/>
    </row>
    <row r="59" spans="1:9" s="12" customFormat="1" ht="13.5" customHeight="1">
      <c r="A59" s="13" t="s">
        <v>32</v>
      </c>
      <c r="B59" s="18">
        <v>44.17</v>
      </c>
      <c r="C59" s="18">
        <f t="shared" si="1"/>
        <v>44.17</v>
      </c>
      <c r="D59" s="28">
        <v>26.52</v>
      </c>
      <c r="E59" s="186">
        <f t="shared" si="2"/>
        <v>26.52</v>
      </c>
      <c r="F59" s="28">
        <f>M1</f>
        <v>0</v>
      </c>
      <c r="G59" s="28">
        <f t="shared" si="3"/>
        <v>70.69</v>
      </c>
      <c r="I59" s="25"/>
    </row>
    <row r="60" spans="1:9" s="12" customFormat="1" ht="13.5" customHeight="1">
      <c r="A60" s="13" t="s">
        <v>33</v>
      </c>
      <c r="B60" s="14">
        <v>51.72</v>
      </c>
      <c r="C60" s="14">
        <f t="shared" si="1"/>
        <v>51.72</v>
      </c>
      <c r="D60" s="19">
        <v>28.97</v>
      </c>
      <c r="E60" s="184">
        <f t="shared" si="2"/>
        <v>28.97</v>
      </c>
      <c r="F60" s="19">
        <f>M1</f>
        <v>0</v>
      </c>
      <c r="G60" s="19">
        <f t="shared" si="3"/>
        <v>80.69</v>
      </c>
      <c r="I60" s="25"/>
    </row>
    <row r="61" spans="1:9" s="12" customFormat="1" ht="13.5" customHeight="1">
      <c r="A61" s="13" t="s">
        <v>34</v>
      </c>
      <c r="B61" s="14">
        <v>51.72</v>
      </c>
      <c r="C61" s="14">
        <f>ROUND(B61*(100+$E$2)/100,2)</f>
        <v>51.72</v>
      </c>
      <c r="D61" s="19">
        <v>28.97</v>
      </c>
      <c r="E61" s="184">
        <f t="shared" si="2"/>
        <v>28.97</v>
      </c>
      <c r="F61" s="19">
        <f>M1</f>
        <v>0</v>
      </c>
      <c r="G61" s="19">
        <f t="shared" si="3"/>
        <v>80.69</v>
      </c>
      <c r="I61" s="25"/>
    </row>
    <row r="62" spans="1:9" s="12" customFormat="1" ht="13.5" customHeight="1">
      <c r="A62" s="13" t="s">
        <v>177</v>
      </c>
      <c r="B62" s="14">
        <v>51.72</v>
      </c>
      <c r="C62" s="14">
        <f>ROUND(B62*(100+$E$2)/100,2)</f>
        <v>51.72</v>
      </c>
      <c r="D62" s="204">
        <v>28.97</v>
      </c>
      <c r="E62" s="184">
        <f>ROUND((D62*(100-$E$1)/100),2)</f>
        <v>28.97</v>
      </c>
      <c r="F62" s="19">
        <f>M1</f>
        <v>0</v>
      </c>
      <c r="G62" s="19">
        <f>ROUND(E62*(100-F62)/100+C62,2)</f>
        <v>80.69</v>
      </c>
      <c r="I62" s="25"/>
    </row>
    <row r="63" spans="1:9" s="12" customFormat="1" ht="13.5" customHeight="1">
      <c r="A63" s="13" t="s">
        <v>178</v>
      </c>
      <c r="B63" s="14">
        <v>51.72</v>
      </c>
      <c r="C63" s="14">
        <f>ROUND(B63*(100+$E$2)/100,2)</f>
        <v>51.72</v>
      </c>
      <c r="D63" s="204">
        <v>28.97</v>
      </c>
      <c r="E63" s="184">
        <f>ROUND((D63*(100-$E$1)/100),2)</f>
        <v>28.97</v>
      </c>
      <c r="F63" s="19">
        <f>M1</f>
        <v>0</v>
      </c>
      <c r="G63" s="19">
        <f>ROUND(E63*(100-F63)/100+C63,2)</f>
        <v>80.69</v>
      </c>
      <c r="I63" s="25"/>
    </row>
    <row r="64" spans="1:9" s="12" customFormat="1" ht="13.5" customHeight="1">
      <c r="A64" s="17" t="s">
        <v>35</v>
      </c>
      <c r="B64" s="14">
        <v>63.89</v>
      </c>
      <c r="C64" s="14">
        <f t="shared" si="1"/>
        <v>63.89</v>
      </c>
      <c r="D64" s="19">
        <v>36.33</v>
      </c>
      <c r="E64" s="184">
        <f t="shared" si="2"/>
        <v>36.33</v>
      </c>
      <c r="F64" s="19">
        <f>M1</f>
        <v>0</v>
      </c>
      <c r="G64" s="19">
        <f t="shared" si="3"/>
        <v>100.22</v>
      </c>
      <c r="I64" s="25"/>
    </row>
    <row r="65" spans="1:9" s="12" customFormat="1" ht="13.5" customHeight="1" thickBot="1">
      <c r="A65" s="15" t="s">
        <v>36</v>
      </c>
      <c r="B65" s="16">
        <v>86.66</v>
      </c>
      <c r="C65" s="16">
        <f t="shared" si="1"/>
        <v>86.66</v>
      </c>
      <c r="D65" s="27">
        <v>46.48</v>
      </c>
      <c r="E65" s="185">
        <f t="shared" si="2"/>
        <v>46.48</v>
      </c>
      <c r="F65" s="27">
        <f>M1</f>
        <v>0</v>
      </c>
      <c r="G65" s="27">
        <f t="shared" si="3"/>
        <v>133.14</v>
      </c>
      <c r="I65" s="25"/>
    </row>
    <row r="66" spans="1:9" s="12" customFormat="1" ht="13.5" customHeight="1">
      <c r="A66" s="31" t="s">
        <v>55</v>
      </c>
      <c r="B66" s="18">
        <v>107.57</v>
      </c>
      <c r="C66" s="18">
        <f t="shared" si="1"/>
        <v>107.57</v>
      </c>
      <c r="D66" s="28">
        <v>275.58</v>
      </c>
      <c r="E66" s="186">
        <f t="shared" si="2"/>
        <v>275.58</v>
      </c>
      <c r="F66" s="28">
        <f>M1</f>
        <v>0</v>
      </c>
      <c r="G66" s="28">
        <f t="shared" si="3"/>
        <v>383.15</v>
      </c>
      <c r="I66" s="25"/>
    </row>
    <row r="67" spans="1:9" s="12" customFormat="1" ht="13.5" customHeight="1">
      <c r="A67" s="63" t="s">
        <v>38</v>
      </c>
      <c r="B67" s="18">
        <v>86.5</v>
      </c>
      <c r="C67" s="18">
        <f t="shared" si="1"/>
        <v>86.5</v>
      </c>
      <c r="D67" s="28">
        <v>267.4</v>
      </c>
      <c r="E67" s="186">
        <f t="shared" si="2"/>
        <v>267.4</v>
      </c>
      <c r="F67" s="28">
        <f>M1</f>
        <v>0</v>
      </c>
      <c r="G67" s="28">
        <f t="shared" si="3"/>
        <v>353.9</v>
      </c>
      <c r="I67" s="25"/>
    </row>
    <row r="68" spans="1:9" s="12" customFormat="1" ht="13.5" customHeight="1">
      <c r="A68" s="64" t="s">
        <v>56</v>
      </c>
      <c r="B68" s="18">
        <v>114.89</v>
      </c>
      <c r="C68" s="18">
        <f t="shared" si="1"/>
        <v>114.89</v>
      </c>
      <c r="D68" s="28">
        <v>440.99</v>
      </c>
      <c r="E68" s="186">
        <f t="shared" si="2"/>
        <v>440.99</v>
      </c>
      <c r="F68" s="28">
        <f>M1</f>
        <v>0</v>
      </c>
      <c r="G68" s="28">
        <f t="shared" si="3"/>
        <v>555.88</v>
      </c>
      <c r="I68" s="25"/>
    </row>
    <row r="69" spans="1:9" s="12" customFormat="1" ht="13.5" customHeight="1">
      <c r="A69" s="32" t="s">
        <v>26</v>
      </c>
      <c r="B69" s="14">
        <v>172.22</v>
      </c>
      <c r="C69" s="14">
        <f t="shared" si="1"/>
        <v>172.22</v>
      </c>
      <c r="D69" s="19">
        <v>282.35</v>
      </c>
      <c r="E69" s="184">
        <f t="shared" si="2"/>
        <v>282.35</v>
      </c>
      <c r="F69" s="19">
        <f>M1</f>
        <v>0</v>
      </c>
      <c r="G69" s="19">
        <f t="shared" si="3"/>
        <v>454.57</v>
      </c>
      <c r="I69" s="25"/>
    </row>
    <row r="70" spans="1:9" s="12" customFormat="1" ht="13.5" customHeight="1">
      <c r="A70" s="32" t="s">
        <v>48</v>
      </c>
      <c r="B70" s="14">
        <v>175.3</v>
      </c>
      <c r="C70" s="14">
        <f t="shared" si="1"/>
        <v>175.3</v>
      </c>
      <c r="D70" s="19">
        <v>305.88</v>
      </c>
      <c r="E70" s="184">
        <f t="shared" si="2"/>
        <v>305.88</v>
      </c>
      <c r="F70" s="14">
        <f>M1</f>
        <v>0</v>
      </c>
      <c r="G70" s="19">
        <f t="shared" si="3"/>
        <v>481.18</v>
      </c>
      <c r="H70" s="49"/>
      <c r="I70" s="25"/>
    </row>
    <row r="71" spans="1:9" s="12" customFormat="1" ht="13.5" customHeight="1">
      <c r="A71" s="32" t="s">
        <v>54</v>
      </c>
      <c r="B71" s="14">
        <v>69.52</v>
      </c>
      <c r="C71" s="14">
        <f t="shared" si="1"/>
        <v>69.52</v>
      </c>
      <c r="D71" s="19">
        <v>83.78</v>
      </c>
      <c r="E71" s="184">
        <f t="shared" si="2"/>
        <v>83.78</v>
      </c>
      <c r="F71" s="14">
        <f>M1</f>
        <v>0</v>
      </c>
      <c r="G71" s="19">
        <f t="shared" si="3"/>
        <v>153.3</v>
      </c>
      <c r="H71" s="49"/>
      <c r="I71" s="25"/>
    </row>
    <row r="72" spans="1:9" s="12" customFormat="1" ht="13.5" customHeight="1">
      <c r="A72" s="32" t="s">
        <v>47</v>
      </c>
      <c r="B72" s="14">
        <v>217.66</v>
      </c>
      <c r="C72" s="14">
        <f t="shared" si="1"/>
        <v>217.66</v>
      </c>
      <c r="D72" s="19">
        <v>407.47</v>
      </c>
      <c r="E72" s="184">
        <f t="shared" si="2"/>
        <v>407.47</v>
      </c>
      <c r="F72" s="14">
        <f>M1</f>
        <v>0</v>
      </c>
      <c r="G72" s="19">
        <f t="shared" si="3"/>
        <v>625.13</v>
      </c>
      <c r="H72" s="49"/>
      <c r="I72" s="25"/>
    </row>
    <row r="73" spans="1:9" s="12" customFormat="1" ht="13.5" customHeight="1">
      <c r="A73" s="35" t="s">
        <v>52</v>
      </c>
      <c r="B73" s="19">
        <v>217.66</v>
      </c>
      <c r="C73" s="19">
        <f aca="true" t="shared" si="4" ref="C73:C123">ROUND(B73*(100+$E$2)/100,2)</f>
        <v>217.66</v>
      </c>
      <c r="D73" s="19">
        <v>541.18</v>
      </c>
      <c r="E73" s="184">
        <f aca="true" t="shared" si="5" ref="E73:E123">ROUND((D73*(100-$E$1)/100),2)</f>
        <v>541.18</v>
      </c>
      <c r="F73" s="19">
        <f>M1</f>
        <v>0</v>
      </c>
      <c r="G73" s="19">
        <f t="shared" si="3"/>
        <v>758.84</v>
      </c>
      <c r="H73" s="49"/>
      <c r="I73" s="25"/>
    </row>
    <row r="74" spans="1:9" s="12" customFormat="1" ht="13.5" customHeight="1">
      <c r="A74" s="35" t="s">
        <v>51</v>
      </c>
      <c r="B74" s="19">
        <v>56.45</v>
      </c>
      <c r="C74" s="19">
        <f t="shared" si="4"/>
        <v>56.45</v>
      </c>
      <c r="D74" s="19">
        <v>188.24</v>
      </c>
      <c r="E74" s="184">
        <f t="shared" si="5"/>
        <v>188.24</v>
      </c>
      <c r="F74" s="19">
        <f>M1</f>
        <v>0</v>
      </c>
      <c r="G74" s="19">
        <f t="shared" si="3"/>
        <v>244.69</v>
      </c>
      <c r="H74" s="49"/>
      <c r="I74" s="25"/>
    </row>
    <row r="75" spans="1:9" s="12" customFormat="1" ht="13.5" customHeight="1">
      <c r="A75" s="35" t="s">
        <v>50</v>
      </c>
      <c r="B75" s="19">
        <v>56.45</v>
      </c>
      <c r="C75" s="19">
        <f t="shared" si="4"/>
        <v>56.45</v>
      </c>
      <c r="D75" s="19">
        <v>229.41</v>
      </c>
      <c r="E75" s="184">
        <f t="shared" si="5"/>
        <v>229.41</v>
      </c>
      <c r="F75" s="19">
        <f>M1</f>
        <v>0</v>
      </c>
      <c r="G75" s="19">
        <f t="shared" si="3"/>
        <v>285.86</v>
      </c>
      <c r="H75" s="49"/>
      <c r="I75" s="25"/>
    </row>
    <row r="76" spans="1:9" s="12" customFormat="1" ht="13.5" customHeight="1">
      <c r="A76" s="32" t="s">
        <v>24</v>
      </c>
      <c r="B76" s="14">
        <v>94.05</v>
      </c>
      <c r="C76" s="14">
        <f t="shared" si="4"/>
        <v>94.05</v>
      </c>
      <c r="D76" s="19">
        <v>147.06</v>
      </c>
      <c r="E76" s="184">
        <f t="shared" si="5"/>
        <v>147.06</v>
      </c>
      <c r="F76" s="19">
        <f>M1</f>
        <v>0</v>
      </c>
      <c r="G76" s="19">
        <f t="shared" si="3"/>
        <v>241.11</v>
      </c>
      <c r="I76" s="25"/>
    </row>
    <row r="77" spans="1:9" s="12" customFormat="1" ht="13.5" customHeight="1">
      <c r="A77" s="35" t="s">
        <v>30</v>
      </c>
      <c r="B77" s="19">
        <v>94.05</v>
      </c>
      <c r="C77" s="19">
        <f t="shared" si="4"/>
        <v>94.05</v>
      </c>
      <c r="D77" s="19">
        <v>200</v>
      </c>
      <c r="E77" s="184">
        <f t="shared" si="5"/>
        <v>200</v>
      </c>
      <c r="F77" s="19">
        <f>M1</f>
        <v>0</v>
      </c>
      <c r="G77" s="19">
        <f t="shared" si="3"/>
        <v>294.05</v>
      </c>
      <c r="I77" s="25"/>
    </row>
    <row r="78" spans="1:9" s="12" customFormat="1" ht="13.5" customHeight="1">
      <c r="A78" s="32" t="s">
        <v>25</v>
      </c>
      <c r="B78" s="14">
        <v>137.06</v>
      </c>
      <c r="C78" s="14">
        <f t="shared" si="4"/>
        <v>137.06</v>
      </c>
      <c r="D78" s="19">
        <v>240.65</v>
      </c>
      <c r="E78" s="184">
        <f t="shared" si="5"/>
        <v>240.65</v>
      </c>
      <c r="F78" s="19">
        <f>M1</f>
        <v>0</v>
      </c>
      <c r="G78" s="19">
        <f t="shared" si="3"/>
        <v>377.71</v>
      </c>
      <c r="I78" s="25"/>
    </row>
    <row r="79" spans="1:9" s="12" customFormat="1" ht="13.5" customHeight="1">
      <c r="A79" s="35" t="s">
        <v>41</v>
      </c>
      <c r="B79" s="19">
        <v>137.06</v>
      </c>
      <c r="C79" s="19">
        <f t="shared" si="4"/>
        <v>137.06</v>
      </c>
      <c r="D79" s="19">
        <v>288.24</v>
      </c>
      <c r="E79" s="184">
        <f t="shared" si="5"/>
        <v>288.24</v>
      </c>
      <c r="F79" s="19">
        <f>M1</f>
        <v>0</v>
      </c>
      <c r="G79" s="19">
        <f t="shared" si="3"/>
        <v>425.3</v>
      </c>
      <c r="H79" s="49"/>
      <c r="I79" s="25"/>
    </row>
    <row r="80" spans="1:9" s="12" customFormat="1" ht="13.5" customHeight="1">
      <c r="A80" s="50" t="s">
        <v>28</v>
      </c>
      <c r="B80" s="28">
        <v>54.4</v>
      </c>
      <c r="C80" s="28">
        <f t="shared" si="4"/>
        <v>54.4</v>
      </c>
      <c r="D80" s="19">
        <v>94.12</v>
      </c>
      <c r="E80" s="186">
        <f t="shared" si="5"/>
        <v>94.12</v>
      </c>
      <c r="F80" s="28">
        <f>M1</f>
        <v>0</v>
      </c>
      <c r="G80" s="28">
        <f t="shared" si="3"/>
        <v>148.52</v>
      </c>
      <c r="I80" s="25"/>
    </row>
    <row r="81" spans="1:9" s="12" customFormat="1" ht="13.5" customHeight="1">
      <c r="A81" s="32" t="s">
        <v>22</v>
      </c>
      <c r="B81" s="14">
        <v>141.04</v>
      </c>
      <c r="C81" s="14">
        <f t="shared" si="4"/>
        <v>141.04</v>
      </c>
      <c r="D81" s="19">
        <v>191.74</v>
      </c>
      <c r="E81" s="184">
        <f t="shared" si="5"/>
        <v>191.74</v>
      </c>
      <c r="F81" s="19">
        <f>M1</f>
        <v>0</v>
      </c>
      <c r="G81" s="19">
        <f t="shared" si="3"/>
        <v>332.78</v>
      </c>
      <c r="I81" s="25"/>
    </row>
    <row r="82" spans="1:9" s="12" customFormat="1" ht="13.5" customHeight="1">
      <c r="A82" s="32" t="s">
        <v>23</v>
      </c>
      <c r="B82" s="14">
        <v>141.04</v>
      </c>
      <c r="C82" s="14">
        <f t="shared" si="4"/>
        <v>141.04</v>
      </c>
      <c r="D82" s="19">
        <v>334.25</v>
      </c>
      <c r="E82" s="184">
        <f t="shared" si="5"/>
        <v>334.25</v>
      </c>
      <c r="F82" s="19">
        <f>M1</f>
        <v>0</v>
      </c>
      <c r="G82" s="19">
        <f t="shared" si="3"/>
        <v>475.29</v>
      </c>
      <c r="I82" s="25"/>
    </row>
    <row r="83" spans="1:9" s="12" customFormat="1" ht="13.5" customHeight="1">
      <c r="A83" s="35" t="s">
        <v>37</v>
      </c>
      <c r="B83" s="19">
        <v>161.52</v>
      </c>
      <c r="C83" s="19">
        <f t="shared" si="4"/>
        <v>161.52</v>
      </c>
      <c r="D83" s="19">
        <v>120.32</v>
      </c>
      <c r="E83" s="184">
        <f t="shared" si="5"/>
        <v>120.32</v>
      </c>
      <c r="F83" s="19">
        <f>M1</f>
        <v>0</v>
      </c>
      <c r="G83" s="19">
        <f t="shared" si="3"/>
        <v>281.84</v>
      </c>
      <c r="I83" s="25"/>
    </row>
    <row r="84" spans="1:9" s="12" customFormat="1" ht="13.5" customHeight="1">
      <c r="A84" s="32" t="s">
        <v>21</v>
      </c>
      <c r="B84" s="14">
        <v>95.06</v>
      </c>
      <c r="C84" s="14">
        <f t="shared" si="4"/>
        <v>95.06</v>
      </c>
      <c r="D84" s="19">
        <v>95.91</v>
      </c>
      <c r="E84" s="184">
        <f t="shared" si="5"/>
        <v>95.91</v>
      </c>
      <c r="F84" s="19">
        <f>M1</f>
        <v>0</v>
      </c>
      <c r="G84" s="19">
        <f t="shared" si="3"/>
        <v>190.97</v>
      </c>
      <c r="I84" s="25"/>
    </row>
    <row r="85" spans="1:9" s="12" customFormat="1" ht="13.5" customHeight="1">
      <c r="A85" s="35" t="s">
        <v>29</v>
      </c>
      <c r="B85" s="19">
        <v>95.06</v>
      </c>
      <c r="C85" s="19">
        <f t="shared" si="4"/>
        <v>95.06</v>
      </c>
      <c r="D85" s="19">
        <v>120.32</v>
      </c>
      <c r="E85" s="184">
        <f t="shared" si="5"/>
        <v>120.32</v>
      </c>
      <c r="F85" s="19">
        <f>M1</f>
        <v>0</v>
      </c>
      <c r="G85" s="19">
        <f t="shared" si="3"/>
        <v>215.38</v>
      </c>
      <c r="I85" s="25"/>
    </row>
    <row r="86" spans="1:9" s="12" customFormat="1" ht="13.5" customHeight="1">
      <c r="A86" s="32" t="s">
        <v>27</v>
      </c>
      <c r="B86" s="14">
        <v>301.18</v>
      </c>
      <c r="C86" s="14">
        <f t="shared" si="4"/>
        <v>301.18</v>
      </c>
      <c r="D86" s="19">
        <v>240.65</v>
      </c>
      <c r="E86" s="184">
        <f t="shared" si="5"/>
        <v>240.65</v>
      </c>
      <c r="F86" s="19">
        <f>M1</f>
        <v>0</v>
      </c>
      <c r="G86" s="19">
        <f t="shared" si="3"/>
        <v>541.83</v>
      </c>
      <c r="I86" s="25"/>
    </row>
    <row r="87" spans="1:9" s="12" customFormat="1" ht="13.5" customHeight="1">
      <c r="A87" s="34" t="s">
        <v>49</v>
      </c>
      <c r="B87" s="20">
        <v>292.74</v>
      </c>
      <c r="C87" s="20">
        <f t="shared" si="4"/>
        <v>292.74</v>
      </c>
      <c r="D87" s="30">
        <v>458.41</v>
      </c>
      <c r="E87" s="187">
        <f t="shared" si="5"/>
        <v>458.41</v>
      </c>
      <c r="F87" s="20">
        <f>M1</f>
        <v>0</v>
      </c>
      <c r="G87" s="30">
        <f t="shared" si="3"/>
        <v>751.15</v>
      </c>
      <c r="H87" s="49"/>
      <c r="I87" s="25"/>
    </row>
    <row r="88" spans="1:9" s="12" customFormat="1" ht="13.5" customHeight="1" thickBot="1">
      <c r="A88" s="32" t="s">
        <v>20</v>
      </c>
      <c r="B88" s="14">
        <v>161.52</v>
      </c>
      <c r="C88" s="14">
        <f t="shared" si="4"/>
        <v>161.52</v>
      </c>
      <c r="D88" s="19">
        <v>113.77</v>
      </c>
      <c r="E88" s="184">
        <f t="shared" si="5"/>
        <v>113.77</v>
      </c>
      <c r="F88" s="19">
        <f>M1</f>
        <v>0</v>
      </c>
      <c r="G88" s="19">
        <f t="shared" si="3"/>
        <v>275.29</v>
      </c>
      <c r="I88" s="25"/>
    </row>
    <row r="89" spans="1:9" s="22" customFormat="1" ht="11.25" customHeight="1" thickBot="1">
      <c r="A89" s="7" t="s">
        <v>3</v>
      </c>
      <c r="B89" s="21"/>
      <c r="C89" s="21"/>
      <c r="D89" s="21"/>
      <c r="E89" s="21"/>
      <c r="F89" s="21"/>
      <c r="G89" s="21"/>
      <c r="I89" s="200"/>
    </row>
    <row r="90" spans="1:9" s="12" customFormat="1" ht="13.5" customHeight="1">
      <c r="A90" s="31" t="s">
        <v>5</v>
      </c>
      <c r="B90" s="11">
        <v>35.18</v>
      </c>
      <c r="C90" s="11">
        <f t="shared" si="4"/>
        <v>35.18</v>
      </c>
      <c r="D90" s="26">
        <v>131.14</v>
      </c>
      <c r="E90" s="183">
        <f t="shared" si="5"/>
        <v>131.14</v>
      </c>
      <c r="F90" s="26">
        <f>M1</f>
        <v>0</v>
      </c>
      <c r="G90" s="26">
        <f aca="true" t="shared" si="6" ref="G90:G123">ROUND(E90*(100-F90)/100+C90,2)</f>
        <v>166.32</v>
      </c>
      <c r="I90" s="25"/>
    </row>
    <row r="91" spans="1:9" s="12" customFormat="1" ht="13.5" customHeight="1">
      <c r="A91" s="32" t="s">
        <v>6</v>
      </c>
      <c r="B91" s="14">
        <v>58.36</v>
      </c>
      <c r="C91" s="14">
        <f t="shared" si="4"/>
        <v>58.36</v>
      </c>
      <c r="D91" s="19">
        <v>158.53</v>
      </c>
      <c r="E91" s="184">
        <f t="shared" si="5"/>
        <v>158.53</v>
      </c>
      <c r="F91" s="19">
        <f>M1</f>
        <v>0</v>
      </c>
      <c r="G91" s="19">
        <f t="shared" si="6"/>
        <v>216.89</v>
      </c>
      <c r="I91" s="25"/>
    </row>
    <row r="92" spans="1:9" s="12" customFormat="1" ht="13.5" customHeight="1" thickBot="1">
      <c r="A92" s="33" t="s">
        <v>7</v>
      </c>
      <c r="B92" s="16">
        <v>35.18</v>
      </c>
      <c r="C92" s="16">
        <f t="shared" si="4"/>
        <v>35.18</v>
      </c>
      <c r="D92" s="27">
        <v>141.76</v>
      </c>
      <c r="E92" s="185">
        <f t="shared" si="5"/>
        <v>141.76</v>
      </c>
      <c r="F92" s="27">
        <f>M1</f>
        <v>0</v>
      </c>
      <c r="G92" s="27">
        <f t="shared" si="6"/>
        <v>176.94</v>
      </c>
      <c r="I92" s="25"/>
    </row>
    <row r="93" spans="1:9" s="12" customFormat="1" ht="13.5" customHeight="1">
      <c r="A93" s="31" t="s">
        <v>8</v>
      </c>
      <c r="B93" s="11">
        <v>35.18</v>
      </c>
      <c r="C93" s="11">
        <f t="shared" si="4"/>
        <v>35.18</v>
      </c>
      <c r="D93" s="26">
        <v>104.42</v>
      </c>
      <c r="E93" s="183">
        <f t="shared" si="5"/>
        <v>104.42</v>
      </c>
      <c r="F93" s="26">
        <f>M1</f>
        <v>0</v>
      </c>
      <c r="G93" s="26">
        <f t="shared" si="6"/>
        <v>139.6</v>
      </c>
      <c r="I93" s="25"/>
    </row>
    <row r="94" spans="1:9" s="12" customFormat="1" ht="13.5" customHeight="1">
      <c r="A94" s="32" t="s">
        <v>9</v>
      </c>
      <c r="B94" s="14">
        <v>58.36</v>
      </c>
      <c r="C94" s="14">
        <f t="shared" si="4"/>
        <v>58.36</v>
      </c>
      <c r="D94" s="19">
        <v>127.9</v>
      </c>
      <c r="E94" s="184">
        <f t="shared" si="5"/>
        <v>127.9</v>
      </c>
      <c r="F94" s="19">
        <f>M1</f>
        <v>0</v>
      </c>
      <c r="G94" s="19">
        <f t="shared" si="6"/>
        <v>186.26</v>
      </c>
      <c r="I94" s="25"/>
    </row>
    <row r="95" spans="1:9" s="12" customFormat="1" ht="13.5" customHeight="1" thickBot="1">
      <c r="A95" s="33" t="s">
        <v>10</v>
      </c>
      <c r="B95" s="16">
        <v>35.18</v>
      </c>
      <c r="C95" s="16">
        <f t="shared" si="4"/>
        <v>35.18</v>
      </c>
      <c r="D95" s="27">
        <v>118.49</v>
      </c>
      <c r="E95" s="185">
        <f t="shared" si="5"/>
        <v>118.49</v>
      </c>
      <c r="F95" s="27">
        <f>M1</f>
        <v>0</v>
      </c>
      <c r="G95" s="27">
        <f t="shared" si="6"/>
        <v>153.67</v>
      </c>
      <c r="I95" s="25"/>
    </row>
    <row r="96" spans="1:9" s="12" customFormat="1" ht="13.5" customHeight="1">
      <c r="A96" s="31" t="s">
        <v>11</v>
      </c>
      <c r="B96" s="11">
        <v>40.07</v>
      </c>
      <c r="C96" s="11">
        <f t="shared" si="4"/>
        <v>40.07</v>
      </c>
      <c r="D96" s="26">
        <v>138.8</v>
      </c>
      <c r="E96" s="183">
        <f t="shared" si="5"/>
        <v>138.8</v>
      </c>
      <c r="F96" s="26">
        <f>M1</f>
        <v>0</v>
      </c>
      <c r="G96" s="26">
        <f t="shared" si="6"/>
        <v>178.87</v>
      </c>
      <c r="I96" s="25"/>
    </row>
    <row r="97" spans="1:9" s="12" customFormat="1" ht="13.5" customHeight="1">
      <c r="A97" s="32" t="s">
        <v>12</v>
      </c>
      <c r="B97" s="14">
        <v>58.36</v>
      </c>
      <c r="C97" s="14">
        <f t="shared" si="4"/>
        <v>58.36</v>
      </c>
      <c r="D97" s="19">
        <v>160.47</v>
      </c>
      <c r="E97" s="184">
        <f t="shared" si="5"/>
        <v>160.47</v>
      </c>
      <c r="F97" s="19">
        <f>M1</f>
        <v>0</v>
      </c>
      <c r="G97" s="19">
        <f t="shared" si="6"/>
        <v>218.83</v>
      </c>
      <c r="I97" s="25"/>
    </row>
    <row r="98" spans="1:9" s="12" customFormat="1" ht="13.5" customHeight="1" thickBot="1">
      <c r="A98" s="33" t="s">
        <v>13</v>
      </c>
      <c r="B98" s="16">
        <v>40.07</v>
      </c>
      <c r="C98" s="16">
        <f t="shared" si="4"/>
        <v>40.07</v>
      </c>
      <c r="D98" s="27">
        <v>154.21</v>
      </c>
      <c r="E98" s="185">
        <f t="shared" si="5"/>
        <v>154.21</v>
      </c>
      <c r="F98" s="27">
        <f>M1</f>
        <v>0</v>
      </c>
      <c r="G98" s="27">
        <f t="shared" si="6"/>
        <v>194.28</v>
      </c>
      <c r="I98" s="25"/>
    </row>
    <row r="99" spans="1:9" s="12" customFormat="1" ht="13.5" customHeight="1">
      <c r="A99" s="31" t="s">
        <v>14</v>
      </c>
      <c r="B99" s="11">
        <v>40.07</v>
      </c>
      <c r="C99" s="11">
        <f t="shared" si="4"/>
        <v>40.07</v>
      </c>
      <c r="D99" s="26">
        <v>169.24</v>
      </c>
      <c r="E99" s="183">
        <f t="shared" si="5"/>
        <v>169.24</v>
      </c>
      <c r="F99" s="26">
        <f>M1</f>
        <v>0</v>
      </c>
      <c r="G99" s="26">
        <f t="shared" si="6"/>
        <v>209.31</v>
      </c>
      <c r="I99" s="25"/>
    </row>
    <row r="100" spans="1:9" s="12" customFormat="1" ht="13.5" customHeight="1">
      <c r="A100" s="32" t="s">
        <v>15</v>
      </c>
      <c r="B100" s="14">
        <v>59.75</v>
      </c>
      <c r="C100" s="14">
        <f t="shared" si="4"/>
        <v>59.75</v>
      </c>
      <c r="D100" s="19">
        <v>191.54</v>
      </c>
      <c r="E100" s="184">
        <f t="shared" si="5"/>
        <v>191.54</v>
      </c>
      <c r="F100" s="19">
        <f>M1</f>
        <v>0</v>
      </c>
      <c r="G100" s="19">
        <f t="shared" si="6"/>
        <v>251.29</v>
      </c>
      <c r="I100" s="25"/>
    </row>
    <row r="101" spans="1:9" s="12" customFormat="1" ht="13.5" customHeight="1" thickBot="1">
      <c r="A101" s="34" t="s">
        <v>16</v>
      </c>
      <c r="B101" s="16">
        <v>40.07</v>
      </c>
      <c r="C101" s="16">
        <f t="shared" si="4"/>
        <v>40.07</v>
      </c>
      <c r="D101" s="27">
        <v>187.83</v>
      </c>
      <c r="E101" s="185">
        <f t="shared" si="5"/>
        <v>187.83</v>
      </c>
      <c r="F101" s="27">
        <f>M1</f>
        <v>0</v>
      </c>
      <c r="G101" s="27">
        <f t="shared" si="6"/>
        <v>227.9</v>
      </c>
      <c r="I101" s="25"/>
    </row>
    <row r="102" spans="1:9" s="12" customFormat="1" ht="13.5" customHeight="1">
      <c r="A102" s="31" t="s">
        <v>17</v>
      </c>
      <c r="B102" s="11">
        <v>40.07</v>
      </c>
      <c r="C102" s="11">
        <f t="shared" si="4"/>
        <v>40.07</v>
      </c>
      <c r="D102" s="26">
        <v>124.06</v>
      </c>
      <c r="E102" s="183">
        <f t="shared" si="5"/>
        <v>124.06</v>
      </c>
      <c r="F102" s="26">
        <f>M1</f>
        <v>0</v>
      </c>
      <c r="G102" s="26">
        <f t="shared" si="6"/>
        <v>164.13</v>
      </c>
      <c r="I102" s="25"/>
    </row>
    <row r="103" spans="1:9" s="12" customFormat="1" ht="13.5" customHeight="1">
      <c r="A103" s="32" t="s">
        <v>18</v>
      </c>
      <c r="B103" s="14">
        <v>59.75</v>
      </c>
      <c r="C103" s="14">
        <f t="shared" si="4"/>
        <v>59.75</v>
      </c>
      <c r="D103" s="19">
        <v>141.62</v>
      </c>
      <c r="E103" s="184">
        <f t="shared" si="5"/>
        <v>141.62</v>
      </c>
      <c r="F103" s="19">
        <f>M1</f>
        <v>0</v>
      </c>
      <c r="G103" s="19">
        <f t="shared" si="6"/>
        <v>201.37</v>
      </c>
      <c r="I103" s="25"/>
    </row>
    <row r="104" spans="1:9" s="12" customFormat="1" ht="13.5" customHeight="1" thickBot="1">
      <c r="A104" s="33" t="s">
        <v>19</v>
      </c>
      <c r="B104" s="16">
        <v>39.46</v>
      </c>
      <c r="C104" s="16">
        <f t="shared" si="4"/>
        <v>39.46</v>
      </c>
      <c r="D104" s="27">
        <v>136.93</v>
      </c>
      <c r="E104" s="185">
        <f t="shared" si="5"/>
        <v>136.93</v>
      </c>
      <c r="F104" s="27">
        <f>M1</f>
        <v>0</v>
      </c>
      <c r="G104" s="27">
        <f t="shared" si="6"/>
        <v>176.39</v>
      </c>
      <c r="I104" s="25"/>
    </row>
    <row r="105" spans="1:9" s="12" customFormat="1" ht="13.5" customHeight="1">
      <c r="A105" s="203" t="s">
        <v>55</v>
      </c>
      <c r="B105" s="18">
        <v>63.26</v>
      </c>
      <c r="C105" s="18">
        <f t="shared" si="4"/>
        <v>63.26</v>
      </c>
      <c r="D105" s="28">
        <v>275.58</v>
      </c>
      <c r="E105" s="186">
        <f t="shared" si="5"/>
        <v>275.58</v>
      </c>
      <c r="F105" s="28">
        <f>M1</f>
        <v>0</v>
      </c>
      <c r="G105" s="28">
        <f t="shared" si="6"/>
        <v>338.84</v>
      </c>
      <c r="I105" s="25"/>
    </row>
    <row r="106" spans="1:9" s="12" customFormat="1" ht="13.5" customHeight="1">
      <c r="A106" s="63" t="s">
        <v>38</v>
      </c>
      <c r="B106" s="18">
        <v>43.95</v>
      </c>
      <c r="C106" s="18">
        <f t="shared" si="4"/>
        <v>43.95</v>
      </c>
      <c r="D106" s="28">
        <v>267.4</v>
      </c>
      <c r="E106" s="186">
        <f t="shared" si="5"/>
        <v>267.4</v>
      </c>
      <c r="F106" s="28">
        <f>M1</f>
        <v>0</v>
      </c>
      <c r="G106" s="28">
        <f t="shared" si="6"/>
        <v>311.35</v>
      </c>
      <c r="I106" s="25"/>
    </row>
    <row r="107" spans="1:9" s="12" customFormat="1" ht="13.5" customHeight="1">
      <c r="A107" s="64" t="s">
        <v>56</v>
      </c>
      <c r="B107" s="18">
        <v>63.26</v>
      </c>
      <c r="C107" s="18">
        <f t="shared" si="4"/>
        <v>63.26</v>
      </c>
      <c r="D107" s="28">
        <v>440.99</v>
      </c>
      <c r="E107" s="186">
        <f t="shared" si="5"/>
        <v>440.99</v>
      </c>
      <c r="F107" s="28">
        <f>M1</f>
        <v>0</v>
      </c>
      <c r="G107" s="28">
        <f t="shared" si="6"/>
        <v>504.25</v>
      </c>
      <c r="I107" s="25"/>
    </row>
    <row r="108" spans="1:9" s="12" customFormat="1" ht="13.5" customHeight="1">
      <c r="A108" s="32" t="s">
        <v>26</v>
      </c>
      <c r="B108" s="14">
        <v>82.42</v>
      </c>
      <c r="C108" s="14">
        <f t="shared" si="4"/>
        <v>82.42</v>
      </c>
      <c r="D108" s="19">
        <v>282.35</v>
      </c>
      <c r="E108" s="184">
        <f t="shared" si="5"/>
        <v>282.35</v>
      </c>
      <c r="F108" s="19">
        <f>M1</f>
        <v>0</v>
      </c>
      <c r="G108" s="19">
        <f t="shared" si="6"/>
        <v>364.77</v>
      </c>
      <c r="I108" s="25"/>
    </row>
    <row r="109" spans="1:9" s="12" customFormat="1" ht="13.5" customHeight="1">
      <c r="A109" s="32" t="s">
        <v>48</v>
      </c>
      <c r="B109" s="14">
        <v>82.67</v>
      </c>
      <c r="C109" s="14">
        <f t="shared" si="4"/>
        <v>82.67</v>
      </c>
      <c r="D109" s="19">
        <v>305.88</v>
      </c>
      <c r="E109" s="187">
        <f t="shared" si="5"/>
        <v>305.88</v>
      </c>
      <c r="F109" s="20">
        <f>M1</f>
        <v>0</v>
      </c>
      <c r="G109" s="30">
        <f t="shared" si="6"/>
        <v>388.55</v>
      </c>
      <c r="H109" s="49"/>
      <c r="I109" s="25"/>
    </row>
    <row r="110" spans="1:9" s="12" customFormat="1" ht="13.5" customHeight="1">
      <c r="A110" s="32" t="s">
        <v>47</v>
      </c>
      <c r="B110" s="14">
        <v>217.66</v>
      </c>
      <c r="C110" s="14">
        <f t="shared" si="4"/>
        <v>217.66</v>
      </c>
      <c r="D110" s="19">
        <v>407.47</v>
      </c>
      <c r="E110" s="184">
        <f t="shared" si="5"/>
        <v>407.47</v>
      </c>
      <c r="F110" s="14">
        <f>M1</f>
        <v>0</v>
      </c>
      <c r="G110" s="19">
        <f t="shared" si="6"/>
        <v>625.13</v>
      </c>
      <c r="H110" s="49"/>
      <c r="I110" s="25"/>
    </row>
    <row r="111" spans="1:9" ht="13.5" customHeight="1">
      <c r="A111" s="35" t="s">
        <v>52</v>
      </c>
      <c r="B111" s="19">
        <v>217.66</v>
      </c>
      <c r="C111" s="19">
        <f t="shared" si="4"/>
        <v>217.66</v>
      </c>
      <c r="D111" s="19">
        <v>541.18</v>
      </c>
      <c r="E111" s="184">
        <f t="shared" si="5"/>
        <v>541.18</v>
      </c>
      <c r="F111" s="19">
        <f>M1</f>
        <v>0</v>
      </c>
      <c r="G111" s="19">
        <f t="shared" si="6"/>
        <v>758.84</v>
      </c>
      <c r="H111" s="49"/>
      <c r="I111" s="25"/>
    </row>
    <row r="112" spans="1:9" ht="13.5" customHeight="1">
      <c r="A112" s="35" t="s">
        <v>44</v>
      </c>
      <c r="B112" s="19">
        <v>56.45</v>
      </c>
      <c r="C112" s="19">
        <f t="shared" si="4"/>
        <v>56.45</v>
      </c>
      <c r="D112" s="19">
        <v>188.24</v>
      </c>
      <c r="E112" s="184">
        <f t="shared" si="5"/>
        <v>188.24</v>
      </c>
      <c r="F112" s="19">
        <f>M1</f>
        <v>0</v>
      </c>
      <c r="G112" s="19">
        <f t="shared" si="6"/>
        <v>244.69</v>
      </c>
      <c r="H112" s="49"/>
      <c r="I112" s="25"/>
    </row>
    <row r="113" spans="1:9" ht="13.5" customHeight="1">
      <c r="A113" s="35" t="s">
        <v>50</v>
      </c>
      <c r="B113" s="19">
        <v>56.45</v>
      </c>
      <c r="C113" s="19">
        <f t="shared" si="4"/>
        <v>56.45</v>
      </c>
      <c r="D113" s="19">
        <v>229.41</v>
      </c>
      <c r="E113" s="184">
        <f t="shared" si="5"/>
        <v>229.41</v>
      </c>
      <c r="F113" s="19">
        <f>M1</f>
        <v>0</v>
      </c>
      <c r="G113" s="19">
        <f t="shared" si="6"/>
        <v>285.86</v>
      </c>
      <c r="H113" s="49"/>
      <c r="I113" s="25"/>
    </row>
    <row r="114" spans="1:9" s="12" customFormat="1" ht="13.5" customHeight="1">
      <c r="A114" s="32" t="s">
        <v>24</v>
      </c>
      <c r="B114" s="14">
        <v>94.05</v>
      </c>
      <c r="C114" s="14">
        <f t="shared" si="4"/>
        <v>94.05</v>
      </c>
      <c r="D114" s="19">
        <v>147.06</v>
      </c>
      <c r="E114" s="184">
        <f t="shared" si="5"/>
        <v>147.06</v>
      </c>
      <c r="F114" s="19">
        <f>M1</f>
        <v>0</v>
      </c>
      <c r="G114" s="19">
        <f t="shared" si="6"/>
        <v>241.11</v>
      </c>
      <c r="I114" s="25"/>
    </row>
    <row r="115" spans="1:9" ht="13.5" customHeight="1">
      <c r="A115" s="35" t="s">
        <v>30</v>
      </c>
      <c r="B115" s="19">
        <v>94.05</v>
      </c>
      <c r="C115" s="19">
        <f t="shared" si="4"/>
        <v>94.05</v>
      </c>
      <c r="D115" s="19">
        <v>200</v>
      </c>
      <c r="E115" s="184">
        <f t="shared" si="5"/>
        <v>200</v>
      </c>
      <c r="F115" s="19">
        <f>M1</f>
        <v>0</v>
      </c>
      <c r="G115" s="19">
        <f t="shared" si="6"/>
        <v>294.05</v>
      </c>
      <c r="I115" s="25"/>
    </row>
    <row r="116" spans="1:9" s="12" customFormat="1" ht="13.5" customHeight="1">
      <c r="A116" s="32" t="s">
        <v>25</v>
      </c>
      <c r="B116" s="14">
        <v>137.06</v>
      </c>
      <c r="C116" s="14">
        <f t="shared" si="4"/>
        <v>137.06</v>
      </c>
      <c r="D116" s="19">
        <v>240.65</v>
      </c>
      <c r="E116" s="184">
        <f t="shared" si="5"/>
        <v>240.65</v>
      </c>
      <c r="F116" s="19">
        <f>M1</f>
        <v>0</v>
      </c>
      <c r="G116" s="19">
        <f t="shared" si="6"/>
        <v>377.71</v>
      </c>
      <c r="I116" s="25"/>
    </row>
    <row r="117" spans="1:9" s="12" customFormat="1" ht="13.5" customHeight="1">
      <c r="A117" s="35" t="s">
        <v>41</v>
      </c>
      <c r="B117" s="19">
        <v>137.06</v>
      </c>
      <c r="C117" s="19">
        <f t="shared" si="4"/>
        <v>137.06</v>
      </c>
      <c r="D117" s="19">
        <v>288.24</v>
      </c>
      <c r="E117" s="184">
        <f t="shared" si="5"/>
        <v>288.24</v>
      </c>
      <c r="F117" s="19">
        <f>M1</f>
        <v>0</v>
      </c>
      <c r="G117" s="19">
        <f t="shared" si="6"/>
        <v>425.3</v>
      </c>
      <c r="H117" s="49"/>
      <c r="I117" s="25"/>
    </row>
    <row r="118" spans="1:9" s="12" customFormat="1" ht="13.5" customHeight="1">
      <c r="A118" s="50" t="s">
        <v>28</v>
      </c>
      <c r="B118" s="28">
        <v>54.4</v>
      </c>
      <c r="C118" s="28">
        <f t="shared" si="4"/>
        <v>54.4</v>
      </c>
      <c r="D118" s="19">
        <v>94.12</v>
      </c>
      <c r="E118" s="186">
        <f t="shared" si="5"/>
        <v>94.12</v>
      </c>
      <c r="F118" s="28">
        <f>M1</f>
        <v>0</v>
      </c>
      <c r="G118" s="28">
        <f t="shared" si="6"/>
        <v>148.52</v>
      </c>
      <c r="I118" s="25"/>
    </row>
    <row r="119" spans="1:9" s="12" customFormat="1" ht="13.5" customHeight="1">
      <c r="A119" s="32" t="s">
        <v>22</v>
      </c>
      <c r="B119" s="14">
        <v>141.04</v>
      </c>
      <c r="C119" s="14">
        <f t="shared" si="4"/>
        <v>141.04</v>
      </c>
      <c r="D119" s="19">
        <v>191.74</v>
      </c>
      <c r="E119" s="184">
        <f t="shared" si="5"/>
        <v>191.74</v>
      </c>
      <c r="F119" s="19">
        <f>M1</f>
        <v>0</v>
      </c>
      <c r="G119" s="19">
        <f t="shared" si="6"/>
        <v>332.78</v>
      </c>
      <c r="I119" s="25"/>
    </row>
    <row r="120" spans="1:9" s="12" customFormat="1" ht="13.5" customHeight="1">
      <c r="A120" s="32" t="s">
        <v>23</v>
      </c>
      <c r="B120" s="14">
        <v>141.04</v>
      </c>
      <c r="C120" s="14">
        <f t="shared" si="4"/>
        <v>141.04</v>
      </c>
      <c r="D120" s="19">
        <v>334.25</v>
      </c>
      <c r="E120" s="184">
        <f t="shared" si="5"/>
        <v>334.25</v>
      </c>
      <c r="F120" s="19">
        <f>M1</f>
        <v>0</v>
      </c>
      <c r="G120" s="19">
        <f t="shared" si="6"/>
        <v>475.29</v>
      </c>
      <c r="I120" s="25"/>
    </row>
    <row r="121" spans="1:9" s="12" customFormat="1" ht="13.5" customHeight="1">
      <c r="A121" s="32" t="s">
        <v>21</v>
      </c>
      <c r="B121" s="14">
        <v>55.2</v>
      </c>
      <c r="C121" s="14">
        <f t="shared" si="4"/>
        <v>55.2</v>
      </c>
      <c r="D121" s="19">
        <v>95.91</v>
      </c>
      <c r="E121" s="184">
        <f t="shared" si="5"/>
        <v>95.91</v>
      </c>
      <c r="F121" s="19">
        <f>M1</f>
        <v>0</v>
      </c>
      <c r="G121" s="19">
        <f t="shared" si="6"/>
        <v>151.11</v>
      </c>
      <c r="I121" s="25"/>
    </row>
    <row r="122" spans="1:9" s="12" customFormat="1" ht="13.5" customHeight="1">
      <c r="A122" s="35" t="s">
        <v>29</v>
      </c>
      <c r="B122" s="19">
        <v>55.2</v>
      </c>
      <c r="C122" s="19">
        <f t="shared" si="4"/>
        <v>55.2</v>
      </c>
      <c r="D122" s="19">
        <v>120.32</v>
      </c>
      <c r="E122" s="184">
        <f t="shared" si="5"/>
        <v>120.32</v>
      </c>
      <c r="F122" s="19">
        <f>M1</f>
        <v>0</v>
      </c>
      <c r="G122" s="19">
        <f t="shared" si="6"/>
        <v>175.52</v>
      </c>
      <c r="I122" s="25"/>
    </row>
    <row r="123" spans="1:9" s="12" customFormat="1" ht="13.5" customHeight="1" thickBot="1">
      <c r="A123" s="33" t="s">
        <v>20</v>
      </c>
      <c r="B123" s="16">
        <v>161.52</v>
      </c>
      <c r="C123" s="16">
        <f t="shared" si="4"/>
        <v>161.52</v>
      </c>
      <c r="D123" s="27">
        <v>113.77</v>
      </c>
      <c r="E123" s="185">
        <f t="shared" si="5"/>
        <v>113.77</v>
      </c>
      <c r="F123" s="27">
        <f>M1</f>
        <v>0</v>
      </c>
      <c r="G123" s="27">
        <f t="shared" si="6"/>
        <v>275.29</v>
      </c>
      <c r="I123" s="25"/>
    </row>
    <row r="124" ht="13.5" customHeight="1">
      <c r="E124" s="41"/>
    </row>
    <row r="125" ht="13.5" customHeight="1">
      <c r="E125" s="41"/>
    </row>
    <row r="126" ht="13.5" customHeight="1">
      <c r="E126" s="41"/>
    </row>
    <row r="127" ht="13.5" customHeight="1">
      <c r="E127" s="41"/>
    </row>
    <row r="128" ht="13.5" customHeight="1">
      <c r="E128" s="41"/>
    </row>
    <row r="129" ht="13.5" customHeight="1">
      <c r="E129" s="41"/>
    </row>
    <row r="130" ht="13.5" customHeight="1">
      <c r="E130" s="41"/>
    </row>
    <row r="131" ht="13.5" customHeight="1">
      <c r="E131" s="41"/>
    </row>
    <row r="132" ht="13.5" customHeight="1">
      <c r="E132" s="41"/>
    </row>
    <row r="133" ht="13.5" customHeight="1">
      <c r="E133" s="41"/>
    </row>
    <row r="134" ht="13.5" customHeight="1">
      <c r="E134" s="41"/>
    </row>
    <row r="135" ht="13.5" customHeight="1">
      <c r="E135" s="41"/>
    </row>
    <row r="136" ht="13.5" customHeight="1">
      <c r="E136" s="41"/>
    </row>
    <row r="137" ht="13.5" customHeight="1">
      <c r="E137" s="41"/>
    </row>
    <row r="138" ht="13.5" customHeight="1">
      <c r="E138" s="41"/>
    </row>
    <row r="139" ht="13.5" customHeight="1">
      <c r="E139" s="41"/>
    </row>
  </sheetData>
  <sheetProtection/>
  <autoFilter ref="A5:M123"/>
  <dataValidations count="2">
    <dataValidation type="whole" allowBlank="1" showInputMessage="1" showErrorMessage="1" sqref="E1">
      <formula1>0</formula1>
      <formula2>15</formula2>
    </dataValidation>
    <dataValidation type="list" allowBlank="1" showInputMessage="1" showErrorMessage="1" sqref="E2">
      <formula1>"0,15,30,50"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150" zoomScaleNormal="150" zoomScalePageLayoutView="0" workbookViewId="0" topLeftCell="A1">
      <selection activeCell="K15" sqref="K15"/>
    </sheetView>
  </sheetViews>
  <sheetFormatPr defaultColWidth="9.140625" defaultRowHeight="13.5" customHeight="1"/>
  <cols>
    <col min="1" max="1" width="27.28125" style="55" customWidth="1"/>
    <col min="2" max="2" width="0.13671875" style="55" hidden="1" customWidth="1"/>
    <col min="3" max="3" width="11.57421875" style="55" customWidth="1"/>
    <col min="4" max="4" width="11.7109375" style="55" hidden="1" customWidth="1"/>
    <col min="5" max="5" width="11.7109375" style="55" customWidth="1"/>
    <col min="6" max="6" width="13.8515625" style="55" customWidth="1"/>
    <col min="7" max="7" width="11.8515625" style="41" customWidth="1"/>
    <col min="8" max="9" width="9.57421875" style="41" customWidth="1"/>
    <col min="10" max="16384" width="9.140625" style="1" customWidth="1"/>
  </cols>
  <sheetData>
    <row r="1" spans="6:13" ht="13.5" customHeight="1" thickBot="1">
      <c r="F1" s="66" t="s">
        <v>167</v>
      </c>
      <c r="G1" s="48">
        <v>0</v>
      </c>
      <c r="K1" s="37"/>
      <c r="L1" s="38" t="s">
        <v>4</v>
      </c>
      <c r="M1" s="39">
        <v>0</v>
      </c>
    </row>
    <row r="2" spans="6:9" ht="13.5" customHeight="1" thickBot="1">
      <c r="F2" s="66" t="s">
        <v>165</v>
      </c>
      <c r="G2" s="67">
        <v>0</v>
      </c>
      <c r="H2" s="40"/>
      <c r="I2" s="40"/>
    </row>
    <row r="3" spans="6:9" ht="13.5" customHeight="1" thickBot="1">
      <c r="F3" s="66" t="s">
        <v>166</v>
      </c>
      <c r="G3" s="69">
        <v>0</v>
      </c>
      <c r="H3" s="40"/>
      <c r="I3" s="40"/>
    </row>
    <row r="4" spans="1:9" ht="13.5" customHeight="1" thickBot="1">
      <c r="A4" s="56"/>
      <c r="B4" s="56"/>
      <c r="C4" s="56"/>
      <c r="D4" s="56"/>
      <c r="E4" s="56"/>
      <c r="F4" s="56"/>
      <c r="G4" s="9"/>
      <c r="H4" s="9"/>
      <c r="I4" s="9"/>
    </row>
    <row r="5" spans="1:11" s="22" customFormat="1" ht="66.75" customHeight="1" thickBot="1">
      <c r="A5" s="57" t="s">
        <v>1</v>
      </c>
      <c r="B5" s="68" t="s">
        <v>58</v>
      </c>
      <c r="C5" s="58" t="s">
        <v>172</v>
      </c>
      <c r="D5" s="58" t="s">
        <v>59</v>
      </c>
      <c r="E5" s="58" t="s">
        <v>173</v>
      </c>
      <c r="F5" s="57" t="s">
        <v>174</v>
      </c>
      <c r="G5" s="57" t="s">
        <v>40</v>
      </c>
      <c r="H5" s="6" t="s">
        <v>4</v>
      </c>
      <c r="I5" s="6" t="s">
        <v>171</v>
      </c>
      <c r="J5" s="52"/>
      <c r="K5" s="52"/>
    </row>
    <row r="6" spans="1:11" s="12" customFormat="1" ht="13.5" customHeight="1">
      <c r="A6" s="59" t="s">
        <v>5</v>
      </c>
      <c r="B6" s="26">
        <v>55.87</v>
      </c>
      <c r="C6" s="26">
        <f>ROUND(B6*(100+$G$2)/100,2)</f>
        <v>55.87</v>
      </c>
      <c r="D6" s="26">
        <v>35.18</v>
      </c>
      <c r="E6" s="26">
        <f>ROUND(D6*(100+$G$3)/100,2)</f>
        <v>35.18</v>
      </c>
      <c r="F6" s="26">
        <v>131.14</v>
      </c>
      <c r="G6" s="188">
        <f>ROUND((F6*(100-$G$1)/100),2)</f>
        <v>131.14</v>
      </c>
      <c r="H6" s="45">
        <f>M1</f>
        <v>0</v>
      </c>
      <c r="I6" s="73">
        <f>ROUND(G6*(100-H6)/100+C6+E6,2)</f>
        <v>222.19</v>
      </c>
      <c r="J6" s="51"/>
      <c r="K6" s="51"/>
    </row>
    <row r="7" spans="1:11" s="12" customFormat="1" ht="13.5" customHeight="1">
      <c r="A7" s="35" t="s">
        <v>6</v>
      </c>
      <c r="B7" s="19">
        <v>55.87</v>
      </c>
      <c r="C7" s="19">
        <f aca="true" t="shared" si="0" ref="C7:C39">ROUND(B7*(100+$G$2)/100,2)</f>
        <v>55.87</v>
      </c>
      <c r="D7" s="19">
        <v>58.36</v>
      </c>
      <c r="E7" s="19">
        <f aca="true" t="shared" si="1" ref="E7:E39">ROUND(D7*(100+$G$3)/100,2)</f>
        <v>58.36</v>
      </c>
      <c r="F7" s="19">
        <v>158.53</v>
      </c>
      <c r="G7" s="189">
        <f aca="true" t="shared" si="2" ref="G7:G39">ROUND((F7*(100-$G$1)/100),2)</f>
        <v>158.53</v>
      </c>
      <c r="H7" s="46">
        <f>M1</f>
        <v>0</v>
      </c>
      <c r="I7" s="74">
        <f aca="true" t="shared" si="3" ref="I7:I39">ROUND(G7*(100-H7)/100+C7+E7,2)</f>
        <v>272.76</v>
      </c>
      <c r="J7" s="51"/>
      <c r="K7" s="51"/>
    </row>
    <row r="8" spans="1:11" s="12" customFormat="1" ht="13.5" customHeight="1" thickBot="1">
      <c r="A8" s="62" t="s">
        <v>7</v>
      </c>
      <c r="B8" s="30">
        <v>77.1</v>
      </c>
      <c r="C8" s="30">
        <f t="shared" si="0"/>
        <v>77.1</v>
      </c>
      <c r="D8" s="30">
        <v>35.18</v>
      </c>
      <c r="E8" s="30">
        <f t="shared" si="1"/>
        <v>35.18</v>
      </c>
      <c r="F8" s="27">
        <v>141.76</v>
      </c>
      <c r="G8" s="190">
        <f t="shared" si="2"/>
        <v>141.76</v>
      </c>
      <c r="H8" s="78">
        <f>M1</f>
        <v>0</v>
      </c>
      <c r="I8" s="79">
        <f t="shared" si="3"/>
        <v>254.04</v>
      </c>
      <c r="J8" s="51"/>
      <c r="K8" s="51"/>
    </row>
    <row r="9" spans="1:11" s="12" customFormat="1" ht="13.5" customHeight="1">
      <c r="A9" s="59" t="s">
        <v>8</v>
      </c>
      <c r="B9" s="26">
        <v>55.87</v>
      </c>
      <c r="C9" s="26">
        <f t="shared" si="0"/>
        <v>55.87</v>
      </c>
      <c r="D9" s="26">
        <v>35.18</v>
      </c>
      <c r="E9" s="26">
        <f t="shared" si="1"/>
        <v>35.18</v>
      </c>
      <c r="F9" s="26">
        <v>104.42</v>
      </c>
      <c r="G9" s="188">
        <f t="shared" si="2"/>
        <v>104.42</v>
      </c>
      <c r="H9" s="45">
        <f>M1</f>
        <v>0</v>
      </c>
      <c r="I9" s="73">
        <f t="shared" si="3"/>
        <v>195.47</v>
      </c>
      <c r="J9" s="51"/>
      <c r="K9" s="51"/>
    </row>
    <row r="10" spans="1:11" s="12" customFormat="1" ht="13.5" customHeight="1">
      <c r="A10" s="35" t="s">
        <v>9</v>
      </c>
      <c r="B10" s="19">
        <v>55.87</v>
      </c>
      <c r="C10" s="19">
        <f t="shared" si="0"/>
        <v>55.87</v>
      </c>
      <c r="D10" s="19">
        <v>58.36</v>
      </c>
      <c r="E10" s="19">
        <f t="shared" si="1"/>
        <v>58.36</v>
      </c>
      <c r="F10" s="19">
        <v>127.9</v>
      </c>
      <c r="G10" s="189">
        <f t="shared" si="2"/>
        <v>127.9</v>
      </c>
      <c r="H10" s="46">
        <f>M1</f>
        <v>0</v>
      </c>
      <c r="I10" s="74">
        <f t="shared" si="3"/>
        <v>242.13</v>
      </c>
      <c r="J10" s="51"/>
      <c r="K10" s="51"/>
    </row>
    <row r="11" spans="1:11" s="12" customFormat="1" ht="13.5" customHeight="1" thickBot="1">
      <c r="A11" s="62" t="s">
        <v>10</v>
      </c>
      <c r="B11" s="30">
        <v>77.08</v>
      </c>
      <c r="C11" s="30">
        <f t="shared" si="0"/>
        <v>77.08</v>
      </c>
      <c r="D11" s="30">
        <v>35.18</v>
      </c>
      <c r="E11" s="30">
        <f t="shared" si="1"/>
        <v>35.18</v>
      </c>
      <c r="F11" s="27">
        <v>118.49</v>
      </c>
      <c r="G11" s="190">
        <f t="shared" si="2"/>
        <v>118.49</v>
      </c>
      <c r="H11" s="78">
        <f>M1</f>
        <v>0</v>
      </c>
      <c r="I11" s="79">
        <f t="shared" si="3"/>
        <v>230.75</v>
      </c>
      <c r="J11" s="51"/>
      <c r="K11" s="51"/>
    </row>
    <row r="12" spans="1:11" s="12" customFormat="1" ht="13.5" customHeight="1">
      <c r="A12" s="59" t="s">
        <v>11</v>
      </c>
      <c r="B12" s="26">
        <v>59.39</v>
      </c>
      <c r="C12" s="26">
        <f t="shared" si="0"/>
        <v>59.39</v>
      </c>
      <c r="D12" s="26">
        <v>40.07</v>
      </c>
      <c r="E12" s="26">
        <f t="shared" si="1"/>
        <v>40.07</v>
      </c>
      <c r="F12" s="26">
        <v>138.8</v>
      </c>
      <c r="G12" s="188">
        <f t="shared" si="2"/>
        <v>138.8</v>
      </c>
      <c r="H12" s="45">
        <f>M1</f>
        <v>0</v>
      </c>
      <c r="I12" s="73">
        <f t="shared" si="3"/>
        <v>238.26</v>
      </c>
      <c r="J12" s="51"/>
      <c r="K12" s="51"/>
    </row>
    <row r="13" spans="1:11" s="12" customFormat="1" ht="13.5" customHeight="1">
      <c r="A13" s="35" t="s">
        <v>12</v>
      </c>
      <c r="B13" s="19">
        <v>55.87</v>
      </c>
      <c r="C13" s="19">
        <f t="shared" si="0"/>
        <v>55.87</v>
      </c>
      <c r="D13" s="19">
        <v>58.36</v>
      </c>
      <c r="E13" s="19">
        <f t="shared" si="1"/>
        <v>58.36</v>
      </c>
      <c r="F13" s="19">
        <v>160.47</v>
      </c>
      <c r="G13" s="189">
        <f t="shared" si="2"/>
        <v>160.47</v>
      </c>
      <c r="H13" s="46">
        <f>M1</f>
        <v>0</v>
      </c>
      <c r="I13" s="74">
        <f t="shared" si="3"/>
        <v>274.7</v>
      </c>
      <c r="J13" s="51"/>
      <c r="K13" s="51"/>
    </row>
    <row r="14" spans="1:11" s="12" customFormat="1" ht="13.5" customHeight="1" thickBot="1">
      <c r="A14" s="61" t="s">
        <v>13</v>
      </c>
      <c r="B14" s="27">
        <v>84.02</v>
      </c>
      <c r="C14" s="27">
        <f t="shared" si="0"/>
        <v>84.02</v>
      </c>
      <c r="D14" s="27">
        <v>40.07</v>
      </c>
      <c r="E14" s="27">
        <f t="shared" si="1"/>
        <v>40.07</v>
      </c>
      <c r="F14" s="27">
        <v>154.21</v>
      </c>
      <c r="G14" s="191">
        <f t="shared" si="2"/>
        <v>154.21</v>
      </c>
      <c r="H14" s="47">
        <f>M1</f>
        <v>0</v>
      </c>
      <c r="I14" s="75">
        <f t="shared" si="3"/>
        <v>278.3</v>
      </c>
      <c r="J14" s="51"/>
      <c r="K14" s="51"/>
    </row>
    <row r="15" spans="1:11" s="12" customFormat="1" ht="13.5" customHeight="1">
      <c r="A15" s="50" t="s">
        <v>14</v>
      </c>
      <c r="B15" s="28">
        <v>59.75</v>
      </c>
      <c r="C15" s="28">
        <f t="shared" si="0"/>
        <v>59.75</v>
      </c>
      <c r="D15" s="28">
        <v>40.07</v>
      </c>
      <c r="E15" s="28">
        <f t="shared" si="1"/>
        <v>40.07</v>
      </c>
      <c r="F15" s="26">
        <v>169.24</v>
      </c>
      <c r="G15" s="192">
        <f t="shared" si="2"/>
        <v>169.24</v>
      </c>
      <c r="H15" s="71">
        <f>M1</f>
        <v>0</v>
      </c>
      <c r="I15" s="76">
        <f t="shared" si="3"/>
        <v>269.06</v>
      </c>
      <c r="J15" s="51"/>
      <c r="K15" s="51"/>
    </row>
    <row r="16" spans="1:11" s="12" customFormat="1" ht="13.5" customHeight="1">
      <c r="A16" s="35" t="s">
        <v>15</v>
      </c>
      <c r="B16" s="19">
        <v>55.87</v>
      </c>
      <c r="C16" s="19">
        <f t="shared" si="0"/>
        <v>55.87</v>
      </c>
      <c r="D16" s="19">
        <v>59.75</v>
      </c>
      <c r="E16" s="19">
        <f t="shared" si="1"/>
        <v>59.75</v>
      </c>
      <c r="F16" s="19">
        <v>191.54</v>
      </c>
      <c r="G16" s="189">
        <f t="shared" si="2"/>
        <v>191.54</v>
      </c>
      <c r="H16" s="46">
        <f>M1</f>
        <v>0</v>
      </c>
      <c r="I16" s="74">
        <f t="shared" si="3"/>
        <v>307.16</v>
      </c>
      <c r="J16" s="51"/>
      <c r="K16" s="51"/>
    </row>
    <row r="17" spans="1:11" s="12" customFormat="1" ht="13.5" customHeight="1" thickBot="1">
      <c r="A17" s="61" t="s">
        <v>16</v>
      </c>
      <c r="B17" s="27">
        <v>84.38</v>
      </c>
      <c r="C17" s="27">
        <f t="shared" si="0"/>
        <v>84.38</v>
      </c>
      <c r="D17" s="27">
        <v>40.07</v>
      </c>
      <c r="E17" s="27">
        <f t="shared" si="1"/>
        <v>40.07</v>
      </c>
      <c r="F17" s="27">
        <v>187.83</v>
      </c>
      <c r="G17" s="191">
        <f t="shared" si="2"/>
        <v>187.83</v>
      </c>
      <c r="H17" s="47">
        <f>M1</f>
        <v>0</v>
      </c>
      <c r="I17" s="75">
        <f t="shared" si="3"/>
        <v>312.28</v>
      </c>
      <c r="J17" s="51"/>
      <c r="K17" s="51"/>
    </row>
    <row r="18" spans="1:11" s="12" customFormat="1" ht="13.5" customHeight="1">
      <c r="A18" s="50" t="s">
        <v>17</v>
      </c>
      <c r="B18" s="28">
        <v>58.36</v>
      </c>
      <c r="C18" s="28">
        <f t="shared" si="0"/>
        <v>58.36</v>
      </c>
      <c r="D18" s="28">
        <v>40.07</v>
      </c>
      <c r="E18" s="28">
        <f t="shared" si="1"/>
        <v>40.07</v>
      </c>
      <c r="F18" s="26">
        <v>124.06</v>
      </c>
      <c r="G18" s="192">
        <f t="shared" si="2"/>
        <v>124.06</v>
      </c>
      <c r="H18" s="71">
        <f>M1</f>
        <v>0</v>
      </c>
      <c r="I18" s="76">
        <f t="shared" si="3"/>
        <v>222.49</v>
      </c>
      <c r="J18" s="51"/>
      <c r="K18" s="51"/>
    </row>
    <row r="19" spans="1:11" s="12" customFormat="1" ht="13.5" customHeight="1">
      <c r="A19" s="35" t="s">
        <v>18</v>
      </c>
      <c r="B19" s="19">
        <v>56.24</v>
      </c>
      <c r="C19" s="19">
        <f t="shared" si="0"/>
        <v>56.24</v>
      </c>
      <c r="D19" s="19">
        <v>59.75</v>
      </c>
      <c r="E19" s="19">
        <f t="shared" si="1"/>
        <v>59.75</v>
      </c>
      <c r="F19" s="19">
        <v>141.62</v>
      </c>
      <c r="G19" s="189">
        <f t="shared" si="2"/>
        <v>141.62</v>
      </c>
      <c r="H19" s="46">
        <f>M1</f>
        <v>0</v>
      </c>
      <c r="I19" s="74">
        <f t="shared" si="3"/>
        <v>257.61</v>
      </c>
      <c r="J19" s="51"/>
      <c r="K19" s="51"/>
    </row>
    <row r="20" spans="1:11" s="12" customFormat="1" ht="13.5" customHeight="1" thickBot="1">
      <c r="A20" s="62" t="s">
        <v>19</v>
      </c>
      <c r="B20" s="30">
        <v>78.03</v>
      </c>
      <c r="C20" s="30">
        <f t="shared" si="0"/>
        <v>78.03</v>
      </c>
      <c r="D20" s="30">
        <v>39.46</v>
      </c>
      <c r="E20" s="30">
        <f t="shared" si="1"/>
        <v>39.46</v>
      </c>
      <c r="F20" s="27">
        <v>136.93</v>
      </c>
      <c r="G20" s="190">
        <f t="shared" si="2"/>
        <v>136.93</v>
      </c>
      <c r="H20" s="78">
        <f>M1</f>
        <v>0</v>
      </c>
      <c r="I20" s="79">
        <f t="shared" si="3"/>
        <v>254.42</v>
      </c>
      <c r="J20" s="51"/>
      <c r="K20" s="51"/>
    </row>
    <row r="21" spans="1:11" s="12" customFormat="1" ht="13.5" customHeight="1">
      <c r="A21" s="59" t="s">
        <v>55</v>
      </c>
      <c r="B21" s="26">
        <v>107.57</v>
      </c>
      <c r="C21" s="26">
        <f t="shared" si="0"/>
        <v>107.57</v>
      </c>
      <c r="D21" s="26">
        <v>63.26</v>
      </c>
      <c r="E21" s="26">
        <f t="shared" si="1"/>
        <v>63.26</v>
      </c>
      <c r="F21" s="42">
        <v>275.58</v>
      </c>
      <c r="G21" s="188">
        <f t="shared" si="2"/>
        <v>275.58</v>
      </c>
      <c r="H21" s="45">
        <f>M1</f>
        <v>0</v>
      </c>
      <c r="I21" s="73">
        <f t="shared" si="3"/>
        <v>446.41</v>
      </c>
      <c r="J21" s="51"/>
      <c r="K21" s="51"/>
    </row>
    <row r="22" spans="1:11" s="12" customFormat="1" ht="13.5" customHeight="1">
      <c r="A22" s="35" t="s">
        <v>38</v>
      </c>
      <c r="B22" s="28">
        <v>86.5</v>
      </c>
      <c r="C22" s="28">
        <f t="shared" si="0"/>
        <v>86.5</v>
      </c>
      <c r="D22" s="28">
        <v>43.95</v>
      </c>
      <c r="E22" s="28">
        <f t="shared" si="1"/>
        <v>43.95</v>
      </c>
      <c r="F22" s="70">
        <v>267.4</v>
      </c>
      <c r="G22" s="189">
        <f t="shared" si="2"/>
        <v>267.4</v>
      </c>
      <c r="H22" s="71">
        <f>M1</f>
        <v>0</v>
      </c>
      <c r="I22" s="76">
        <f t="shared" si="3"/>
        <v>397.85</v>
      </c>
      <c r="J22" s="51"/>
      <c r="K22" s="51"/>
    </row>
    <row r="23" spans="1:11" s="12" customFormat="1" ht="13.5" customHeight="1">
      <c r="A23" s="35" t="s">
        <v>56</v>
      </c>
      <c r="B23" s="28">
        <v>114.89</v>
      </c>
      <c r="C23" s="28">
        <f t="shared" si="0"/>
        <v>114.89</v>
      </c>
      <c r="D23" s="28">
        <v>63.26</v>
      </c>
      <c r="E23" s="28">
        <f t="shared" si="1"/>
        <v>63.26</v>
      </c>
      <c r="F23" s="70">
        <v>440.99</v>
      </c>
      <c r="G23" s="189">
        <f t="shared" si="2"/>
        <v>440.99</v>
      </c>
      <c r="H23" s="71">
        <f>M1</f>
        <v>0</v>
      </c>
      <c r="I23" s="76">
        <f t="shared" si="3"/>
        <v>619.14</v>
      </c>
      <c r="J23" s="51"/>
      <c r="K23" s="51"/>
    </row>
    <row r="24" spans="1:11" s="12" customFormat="1" ht="13.5" customHeight="1">
      <c r="A24" s="35" t="s">
        <v>26</v>
      </c>
      <c r="B24" s="19">
        <v>172.22</v>
      </c>
      <c r="C24" s="19">
        <f t="shared" si="0"/>
        <v>172.22</v>
      </c>
      <c r="D24" s="19">
        <v>82.42</v>
      </c>
      <c r="E24" s="19">
        <f t="shared" si="1"/>
        <v>82.42</v>
      </c>
      <c r="F24" s="19">
        <v>282.35</v>
      </c>
      <c r="G24" s="189">
        <f t="shared" si="2"/>
        <v>282.35</v>
      </c>
      <c r="H24" s="46">
        <f>M1</f>
        <v>0</v>
      </c>
      <c r="I24" s="74">
        <f t="shared" si="3"/>
        <v>536.99</v>
      </c>
      <c r="J24" s="51"/>
      <c r="K24" s="51"/>
    </row>
    <row r="25" spans="1:11" s="12" customFormat="1" ht="13.5" customHeight="1">
      <c r="A25" s="35" t="s">
        <v>48</v>
      </c>
      <c r="B25" s="19">
        <v>175.3</v>
      </c>
      <c r="C25" s="19">
        <f t="shared" si="0"/>
        <v>175.3</v>
      </c>
      <c r="D25" s="19">
        <v>82.67</v>
      </c>
      <c r="E25" s="19">
        <f t="shared" si="1"/>
        <v>82.67</v>
      </c>
      <c r="F25" s="19">
        <v>305.88</v>
      </c>
      <c r="G25" s="189">
        <f t="shared" si="2"/>
        <v>305.88</v>
      </c>
      <c r="H25" s="72">
        <f>M1</f>
        <v>0</v>
      </c>
      <c r="I25" s="74">
        <f t="shared" si="3"/>
        <v>563.85</v>
      </c>
      <c r="J25" s="51"/>
      <c r="K25" s="51"/>
    </row>
    <row r="26" spans="1:11" s="12" customFormat="1" ht="13.5" customHeight="1">
      <c r="A26" s="35" t="s">
        <v>47</v>
      </c>
      <c r="B26" s="19">
        <v>217.66</v>
      </c>
      <c r="C26" s="19">
        <f t="shared" si="0"/>
        <v>217.66</v>
      </c>
      <c r="D26" s="19">
        <v>217.66</v>
      </c>
      <c r="E26" s="19">
        <f t="shared" si="1"/>
        <v>217.66</v>
      </c>
      <c r="F26" s="19">
        <v>407.47</v>
      </c>
      <c r="G26" s="189">
        <f t="shared" si="2"/>
        <v>407.47</v>
      </c>
      <c r="H26" s="72">
        <f>M1</f>
        <v>0</v>
      </c>
      <c r="I26" s="74">
        <f t="shared" si="3"/>
        <v>842.79</v>
      </c>
      <c r="J26" s="51"/>
      <c r="K26" s="51"/>
    </row>
    <row r="27" spans="1:11" s="12" customFormat="1" ht="13.5" customHeight="1">
      <c r="A27" s="35" t="s">
        <v>52</v>
      </c>
      <c r="B27" s="19">
        <v>217.66</v>
      </c>
      <c r="C27" s="19">
        <f t="shared" si="0"/>
        <v>217.66</v>
      </c>
      <c r="D27" s="19">
        <v>217.66</v>
      </c>
      <c r="E27" s="19">
        <f t="shared" si="1"/>
        <v>217.66</v>
      </c>
      <c r="F27" s="19">
        <v>541.18</v>
      </c>
      <c r="G27" s="189">
        <f t="shared" si="2"/>
        <v>541.18</v>
      </c>
      <c r="H27" s="46">
        <f>M1</f>
        <v>0</v>
      </c>
      <c r="I27" s="74">
        <f t="shared" si="3"/>
        <v>976.5</v>
      </c>
      <c r="J27" s="25"/>
      <c r="K27" s="25"/>
    </row>
    <row r="28" spans="1:11" s="12" customFormat="1" ht="13.5" customHeight="1">
      <c r="A28" s="35" t="s">
        <v>51</v>
      </c>
      <c r="B28" s="19">
        <v>56.45</v>
      </c>
      <c r="C28" s="19">
        <f t="shared" si="0"/>
        <v>56.45</v>
      </c>
      <c r="D28" s="19">
        <v>56.45</v>
      </c>
      <c r="E28" s="19">
        <f t="shared" si="1"/>
        <v>56.45</v>
      </c>
      <c r="F28" s="19">
        <v>188.24</v>
      </c>
      <c r="G28" s="189">
        <f t="shared" si="2"/>
        <v>188.24</v>
      </c>
      <c r="H28" s="46">
        <f>M1</f>
        <v>0</v>
      </c>
      <c r="I28" s="74">
        <f t="shared" si="3"/>
        <v>301.14</v>
      </c>
      <c r="J28" s="25"/>
      <c r="K28" s="25"/>
    </row>
    <row r="29" spans="1:11" s="12" customFormat="1" ht="13.5" customHeight="1">
      <c r="A29" s="35" t="s">
        <v>50</v>
      </c>
      <c r="B29" s="19">
        <v>56.45</v>
      </c>
      <c r="C29" s="19">
        <f t="shared" si="0"/>
        <v>56.45</v>
      </c>
      <c r="D29" s="19">
        <v>56.45</v>
      </c>
      <c r="E29" s="19">
        <f t="shared" si="1"/>
        <v>56.45</v>
      </c>
      <c r="F29" s="19">
        <v>229.41</v>
      </c>
      <c r="G29" s="189">
        <f t="shared" si="2"/>
        <v>229.41</v>
      </c>
      <c r="H29" s="46">
        <f>M1</f>
        <v>0</v>
      </c>
      <c r="I29" s="74">
        <f t="shared" si="3"/>
        <v>342.31</v>
      </c>
      <c r="J29" s="25"/>
      <c r="K29" s="25"/>
    </row>
    <row r="30" spans="1:11" s="12" customFormat="1" ht="13.5" customHeight="1">
      <c r="A30" s="35" t="s">
        <v>24</v>
      </c>
      <c r="B30" s="19">
        <v>94.05</v>
      </c>
      <c r="C30" s="19">
        <f t="shared" si="0"/>
        <v>94.05</v>
      </c>
      <c r="D30" s="19">
        <v>94.05</v>
      </c>
      <c r="E30" s="19">
        <f t="shared" si="1"/>
        <v>94.05</v>
      </c>
      <c r="F30" s="19">
        <v>147.06</v>
      </c>
      <c r="G30" s="189">
        <f t="shared" si="2"/>
        <v>147.06</v>
      </c>
      <c r="H30" s="46">
        <f>M1</f>
        <v>0</v>
      </c>
      <c r="I30" s="74">
        <f t="shared" si="3"/>
        <v>335.16</v>
      </c>
      <c r="J30" s="51"/>
      <c r="K30" s="51"/>
    </row>
    <row r="31" spans="1:11" s="12" customFormat="1" ht="13.5" customHeight="1">
      <c r="A31" s="35" t="s">
        <v>30</v>
      </c>
      <c r="B31" s="19">
        <v>94.05</v>
      </c>
      <c r="C31" s="19">
        <f t="shared" si="0"/>
        <v>94.05</v>
      </c>
      <c r="D31" s="19">
        <v>94.05</v>
      </c>
      <c r="E31" s="19">
        <f t="shared" si="1"/>
        <v>94.05</v>
      </c>
      <c r="F31" s="19">
        <v>200</v>
      </c>
      <c r="G31" s="189">
        <f t="shared" si="2"/>
        <v>200</v>
      </c>
      <c r="H31" s="46">
        <f>M1</f>
        <v>0</v>
      </c>
      <c r="I31" s="74">
        <f t="shared" si="3"/>
        <v>388.1</v>
      </c>
      <c r="J31" s="25"/>
      <c r="K31" s="25"/>
    </row>
    <row r="32" spans="1:11" s="12" customFormat="1" ht="13.5" customHeight="1">
      <c r="A32" s="35" t="s">
        <v>25</v>
      </c>
      <c r="B32" s="19">
        <v>137.06</v>
      </c>
      <c r="C32" s="19">
        <f t="shared" si="0"/>
        <v>137.06</v>
      </c>
      <c r="D32" s="19">
        <v>137.06</v>
      </c>
      <c r="E32" s="19">
        <f t="shared" si="1"/>
        <v>137.06</v>
      </c>
      <c r="F32" s="19">
        <v>240.65</v>
      </c>
      <c r="G32" s="189">
        <f t="shared" si="2"/>
        <v>240.65</v>
      </c>
      <c r="H32" s="46">
        <f>M1</f>
        <v>0</v>
      </c>
      <c r="I32" s="74">
        <f t="shared" si="3"/>
        <v>514.77</v>
      </c>
      <c r="J32" s="51"/>
      <c r="K32" s="51"/>
    </row>
    <row r="33" spans="1:11" s="12" customFormat="1" ht="13.5" customHeight="1">
      <c r="A33" s="35" t="s">
        <v>41</v>
      </c>
      <c r="B33" s="19">
        <v>137.06</v>
      </c>
      <c r="C33" s="19">
        <f t="shared" si="0"/>
        <v>137.06</v>
      </c>
      <c r="D33" s="19">
        <v>137.06</v>
      </c>
      <c r="E33" s="19">
        <f t="shared" si="1"/>
        <v>137.06</v>
      </c>
      <c r="F33" s="19">
        <v>288.24</v>
      </c>
      <c r="G33" s="189">
        <f t="shared" si="2"/>
        <v>288.24</v>
      </c>
      <c r="H33" s="46">
        <f>M1</f>
        <v>0</v>
      </c>
      <c r="I33" s="74">
        <f t="shared" si="3"/>
        <v>562.36</v>
      </c>
      <c r="J33" s="25"/>
      <c r="K33" s="25"/>
    </row>
    <row r="34" spans="1:11" s="12" customFormat="1" ht="13.5" customHeight="1">
      <c r="A34" s="50" t="s">
        <v>28</v>
      </c>
      <c r="B34" s="28">
        <v>54.4</v>
      </c>
      <c r="C34" s="28">
        <f t="shared" si="0"/>
        <v>54.4</v>
      </c>
      <c r="D34" s="28">
        <v>54.4</v>
      </c>
      <c r="E34" s="28">
        <f t="shared" si="1"/>
        <v>54.4</v>
      </c>
      <c r="F34" s="19">
        <v>94.12</v>
      </c>
      <c r="G34" s="189">
        <f t="shared" si="2"/>
        <v>94.12</v>
      </c>
      <c r="H34" s="71">
        <f>M1</f>
        <v>0</v>
      </c>
      <c r="I34" s="76">
        <f t="shared" si="3"/>
        <v>202.92</v>
      </c>
      <c r="J34" s="25"/>
      <c r="K34" s="25"/>
    </row>
    <row r="35" spans="1:11" s="12" customFormat="1" ht="13.5" customHeight="1">
      <c r="A35" s="35" t="s">
        <v>22</v>
      </c>
      <c r="B35" s="19">
        <v>141.04</v>
      </c>
      <c r="C35" s="19">
        <f t="shared" si="0"/>
        <v>141.04</v>
      </c>
      <c r="D35" s="19">
        <v>141.04</v>
      </c>
      <c r="E35" s="19">
        <f t="shared" si="1"/>
        <v>141.04</v>
      </c>
      <c r="F35" s="43">
        <v>191.74</v>
      </c>
      <c r="G35" s="189">
        <f t="shared" si="2"/>
        <v>191.74</v>
      </c>
      <c r="H35" s="46">
        <f>M1</f>
        <v>0</v>
      </c>
      <c r="I35" s="74">
        <f t="shared" si="3"/>
        <v>473.82</v>
      </c>
      <c r="J35" s="51"/>
      <c r="K35" s="51"/>
    </row>
    <row r="36" spans="1:11" s="12" customFormat="1" ht="13.5" customHeight="1">
      <c r="A36" s="35" t="s">
        <v>23</v>
      </c>
      <c r="B36" s="19">
        <v>141.04</v>
      </c>
      <c r="C36" s="19">
        <f t="shared" si="0"/>
        <v>141.04</v>
      </c>
      <c r="D36" s="19">
        <v>141.04</v>
      </c>
      <c r="E36" s="19">
        <f t="shared" si="1"/>
        <v>141.04</v>
      </c>
      <c r="F36" s="43">
        <v>334.25</v>
      </c>
      <c r="G36" s="189">
        <f t="shared" si="2"/>
        <v>334.25</v>
      </c>
      <c r="H36" s="46">
        <f>M1</f>
        <v>0</v>
      </c>
      <c r="I36" s="74">
        <f t="shared" si="3"/>
        <v>616.33</v>
      </c>
      <c r="J36" s="51"/>
      <c r="K36" s="51"/>
    </row>
    <row r="37" spans="1:11" s="12" customFormat="1" ht="13.5" customHeight="1">
      <c r="A37" s="35" t="s">
        <v>21</v>
      </c>
      <c r="B37" s="19">
        <v>95.06</v>
      </c>
      <c r="C37" s="19">
        <f t="shared" si="0"/>
        <v>95.06</v>
      </c>
      <c r="D37" s="19">
        <v>55.2</v>
      </c>
      <c r="E37" s="19">
        <f t="shared" si="1"/>
        <v>55.2</v>
      </c>
      <c r="F37" s="43">
        <v>95.91</v>
      </c>
      <c r="G37" s="189">
        <f t="shared" si="2"/>
        <v>95.91</v>
      </c>
      <c r="H37" s="46">
        <f>M1</f>
        <v>0</v>
      </c>
      <c r="I37" s="74">
        <f t="shared" si="3"/>
        <v>246.17</v>
      </c>
      <c r="J37" s="51"/>
      <c r="K37" s="51"/>
    </row>
    <row r="38" spans="1:11" s="12" customFormat="1" ht="13.5" customHeight="1">
      <c r="A38" s="35" t="s">
        <v>29</v>
      </c>
      <c r="B38" s="19">
        <v>95.06</v>
      </c>
      <c r="C38" s="19">
        <f t="shared" si="0"/>
        <v>95.06</v>
      </c>
      <c r="D38" s="19">
        <v>55.2</v>
      </c>
      <c r="E38" s="19">
        <f t="shared" si="1"/>
        <v>55.2</v>
      </c>
      <c r="F38" s="43">
        <v>120.32</v>
      </c>
      <c r="G38" s="189">
        <f t="shared" si="2"/>
        <v>120.32</v>
      </c>
      <c r="H38" s="46">
        <f>M1</f>
        <v>0</v>
      </c>
      <c r="I38" s="74">
        <f t="shared" si="3"/>
        <v>270.58</v>
      </c>
      <c r="J38" s="25"/>
      <c r="K38" s="25"/>
    </row>
    <row r="39" spans="1:11" s="12" customFormat="1" ht="13.5" customHeight="1" thickBot="1">
      <c r="A39" s="61" t="s">
        <v>20</v>
      </c>
      <c r="B39" s="27">
        <v>161.52</v>
      </c>
      <c r="C39" s="27">
        <f t="shared" si="0"/>
        <v>161.52</v>
      </c>
      <c r="D39" s="27">
        <v>161.52</v>
      </c>
      <c r="E39" s="27">
        <f t="shared" si="1"/>
        <v>161.52</v>
      </c>
      <c r="F39" s="44">
        <v>113.77</v>
      </c>
      <c r="G39" s="191">
        <f t="shared" si="2"/>
        <v>113.77</v>
      </c>
      <c r="H39" s="47">
        <f>M1</f>
        <v>0</v>
      </c>
      <c r="I39" s="75">
        <f t="shared" si="3"/>
        <v>436.81</v>
      </c>
      <c r="J39" s="51"/>
      <c r="K39" s="51"/>
    </row>
    <row r="40" spans="1:7" s="12" customFormat="1" ht="13.5" customHeight="1">
      <c r="A40" s="60"/>
      <c r="B40" s="60"/>
      <c r="C40" s="60"/>
      <c r="D40" s="60"/>
      <c r="E40" s="60"/>
      <c r="F40" s="60"/>
      <c r="G40" s="60"/>
    </row>
    <row r="41" ht="13.5" customHeight="1">
      <c r="G41" s="55"/>
    </row>
    <row r="42" ht="13.5" customHeight="1">
      <c r="G42" s="55"/>
    </row>
    <row r="43" ht="13.5" customHeight="1">
      <c r="G43" s="55"/>
    </row>
    <row r="44" ht="13.5" customHeight="1">
      <c r="G44" s="55"/>
    </row>
    <row r="45" ht="13.5" customHeight="1">
      <c r="G45" s="55"/>
    </row>
    <row r="46" ht="13.5" customHeight="1">
      <c r="G46" s="55"/>
    </row>
    <row r="47" ht="13.5" customHeight="1">
      <c r="G47" s="55"/>
    </row>
    <row r="48" ht="13.5" customHeight="1">
      <c r="G48" s="55"/>
    </row>
    <row r="49" ht="13.5" customHeight="1">
      <c r="G49" s="55"/>
    </row>
    <row r="50" ht="13.5" customHeight="1">
      <c r="G50" s="55"/>
    </row>
    <row r="51" ht="13.5" customHeight="1">
      <c r="G51" s="55"/>
    </row>
    <row r="52" ht="13.5" customHeight="1">
      <c r="G52" s="55"/>
    </row>
    <row r="53" ht="13.5" customHeight="1">
      <c r="G53" s="55"/>
    </row>
    <row r="54" ht="13.5" customHeight="1">
      <c r="G54" s="55"/>
    </row>
  </sheetData>
  <sheetProtection/>
  <dataValidations count="2">
    <dataValidation type="whole" allowBlank="1" showInputMessage="1" showErrorMessage="1" sqref="G1">
      <formula1>0</formula1>
      <formula2>15</formula2>
    </dataValidation>
    <dataValidation type="list" allowBlank="1" showInputMessage="1" showErrorMessage="1" sqref="G2:G3">
      <formula1>"0,15,30,50"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Редин К.Е.</dc:creator>
  <cp:keywords/>
  <dc:description/>
  <cp:lastModifiedBy>Имя</cp:lastModifiedBy>
  <cp:lastPrinted>2016-07-26T16:59:09Z</cp:lastPrinted>
  <dcterms:created xsi:type="dcterms:W3CDTF">2009-02-05T13:40:20Z</dcterms:created>
  <dcterms:modified xsi:type="dcterms:W3CDTF">2017-10-07T13:22:06Z</dcterms:modified>
  <cp:category/>
  <cp:version/>
  <cp:contentType/>
  <cp:contentStatus/>
</cp:coreProperties>
</file>